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6" documentId="13_ncr:1_{014CB78E-18BF-4D5A-87F2-BF1653027423}" xr6:coauthVersionLast="47" xr6:coauthVersionMax="47" xr10:uidLastSave="{F3C2B0C9-4A14-4712-9671-C66C57BCE55C}"/>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<sst xmlns="http://schemas.openxmlformats.org/spreadsheetml/2006/main" count="194" uniqueCount="152">
  <si>
    <t>SOLICITUD DE ANTECEDENTES -ABOGADO EXTERNO-</t>
  </si>
  <si>
    <t>Radicado(23 digitos)</t>
  </si>
  <si>
    <t>76001310501420240054500</t>
  </si>
  <si>
    <t>Juzgado</t>
  </si>
  <si>
    <t>JUZGADO 14 LABORAL DEL CIRCUITO DE CALI</t>
  </si>
  <si>
    <t>Demandado</t>
  </si>
  <si>
    <t>COLFONDOS Y OTRO</t>
  </si>
  <si>
    <t xml:space="preserve">Demandante </t>
  </si>
  <si>
    <t>WILLIAM DE JESUS MUÑOZ OROZCO</t>
  </si>
  <si>
    <t>Tipo de vinculacion compañía</t>
  </si>
  <si>
    <t>DEMANDA DIRECTA</t>
  </si>
  <si>
    <t>Nombre de lesionado o muerto (s)</t>
  </si>
  <si>
    <t>N/A</t>
  </si>
  <si>
    <t>Fecha de los hechos</t>
  </si>
  <si>
    <t>01/01/1996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</si>
  <si>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</si>
  <si>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</si>
  <si>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</si>
  <si>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</si>
  <si>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</si>
  <si>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DEMANDANTE FUE AFILIADO INICIALMENTE A COLFONDOS EL 1 DE MARZO DE 1997, SIN EMBARGO, SU TRASLADO SUCEDIÓ CON LA ENTIDAD PORVENIR EL 26 DE DICIEMBRE DE 1995, INDICA QUE COLFONDOS NO LE BRINDÓ INFORMACION CLARA Y COMPLETA ACERCA DE LAS CONSECUENCIAS DE PERTENECER AL RAIS. POSTERIORMENTE SOLICITÓ TRASLADO A COLPENSIONES EL 8 DE MARZO DE 2024 Y LA ENTIDAD NEGÓ LA SOLICITUD. EL 30 DE AGOSTO DE 2024 SOLICITÓ LA APLICACION DEL ART 76 DE LA LEY 2381 DE 2024, PERO NO OBTUVO RESPUESTA. SEGÚN EL HISTORIAL LABORAL APORTADO, ESTUVO AFILIADO EN COLPENSIONES DESDE MARZO DE 1993. A LA FECHA TIENE 66 AÑOS Y FUE ACEPTADA SU SOLICITUD DE TRASLADO A COLPENSIONES EL 1 DE DICIEMBRE DE 2024</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</si>
  <si>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</si>
  <si>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</si>
  <si>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</si>
  <si>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</si>
  <si>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</si>
  <si>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</si>
  <si>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</si>
  <si>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</si>
  <si>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</si>
  <si>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</si>
  <si>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</si>
  <si>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</si>
  <si>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</si>
  <si>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</si>
  <si>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</si>
  <si>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</si>
  <si>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</si>
  <si>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</si>
  <si>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</si>
  <si>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AJR2771</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</si>
  <si>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</si>
  <si>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</si>
  <si>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</si>
  <si>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</si>
  <si>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</si>
  <si>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</si>
  <si>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</si>
  <si>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</si>
  <si>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</si>
  <si>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</si>
  <si>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</si>
  <si>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</si>
  <si>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</si>
  <si>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</si>
  <si>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</si>
  <si>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</si>
  <si>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</si>
  <si>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</si>
  <si>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</si>
  <si>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</si>
  <si>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</si>
  <si>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</si>
  <si>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</si>
  <si>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</si>
  <si>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</si>
  <si>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</si>
  <si>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</si>
  <si>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</si>
  <si>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</si>
  <si>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</si>
  <si>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</si>
  <si>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</si>
  <si>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</si>
  <si>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</si>
  <si>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</si>
  <si>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</si>
  <si>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</si>
  <si>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</si>
  <si>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</si>
  <si>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</si>
  <si>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</si>
  <si>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</si>
  <si>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</si>
  <si>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</si>
  <si>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</si>
  <si>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</si>
  <si>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</si>
  <si>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</si>
  <si>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</si>
  <si>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el demandante, incluida la prima que pago la AFP con ocasión al seguro previsional. Razón por la cual, COLFONDOS S.A. solicitó la vinculación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mes de enero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</si>
  <si>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</si>
  <si>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</si>
  <si>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</si>
  <si>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</si>
  <si>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</si>
  <si>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</si>
  <si>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</si>
  <si>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</si>
  <si>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</si>
  <si>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</si>
  <si>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A LA DEMANDA: 1.	FALTA DE LEGITIMACIÓN EN LA CAUSA POR PASIVA DE ALLIANZ SEGUROS DE VIDA S.A. E INDEBIDA INTEGRACIÓN DE LA ASEGURADORA EN CALIDAD DE LITISCONSORTE NECESARIO 2.	AL NO PROSPERAR LAS PRETENSIONES DE LA VINCULACIÓN COMO LITISCONSORTE NECESARIO,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EL DEMANDANTE YA OSTENTA LA CALIDAD DE AFILIADO AL REGIMEN DE PRIMA MEDIA CON PRESTACIÓN DEFINIDA ADMINISTRADO POR COLPENSIONES  12. AFILIACIÓN LIBRE Y ESPONTÁNEA DEL SEÑOR WILLIAM DE JESUS MUÑOZ OROZCO AL RÉGIMEN DE AHORRO INDIVIDIAL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COBRO DE LO NO DEBIDO  17.	PRESCRIPCIÓN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</si>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</sst>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70" zoomScaleNormal="7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45705</v>
      </c>
      <c r="C27" s="36"/>
    </row>
    <row r="28" spans="1:3">
      <c r="A28" s="5" t="s">
        <v>36</v>
      </c>
      <c r="B28" s="35">
        <v>45736</v>
      </c>
      <c r="C28" s="36"/>
    </row>
    <row r="29" spans="1:3">
      <c r="A29" s="5" t="s">
        <v>37</v>
      </c>
      <c r="B29" s="37">
        <v>45751</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6" sqref="B6:C6"/>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76001310501420240054500</v>
      </c>
      <c r="C3" s="38"/>
    </row>
    <row r="4" spans="1:3">
      <c r="A4" s="5" t="s">
        <v>3</v>
      </c>
      <c r="B4" s="38" t="str">
        <f>'GENERALES NOTA 322'!B3:C3</f>
        <v>JUZGADO 14 LABORAL DEL CIRCUITO DE CALI</v>
      </c>
      <c r="C4" s="38"/>
    </row>
    <row r="5" spans="1:3">
      <c r="A5" s="5" t="s">
        <v>5</v>
      </c>
      <c r="B5" s="38" t="str">
        <f>'GENERALES NOTA 322'!B4:C4</f>
        <v>COLFONDOS Y OTRO</v>
      </c>
      <c r="C5" s="38"/>
    </row>
    <row r="6" spans="1:3">
      <c r="A6" s="5" t="s">
        <v>7</v>
      </c>
      <c r="B6" s="38" t="str">
        <f>'GENERALES NOTA 322'!B5:C5</f>
        <v>WILLIAM DE JESUS MUÑOZ OROZCO</v>
      </c>
      <c r="C6" s="38"/>
    </row>
    <row r="7" spans="1:3">
      <c r="A7" s="5" t="s">
        <v>9</v>
      </c>
      <c r="B7" s="38" t="str">
        <f>'GENERALES NOTA 322'!B6:C6</f>
        <v>DEMANDA DIRECTA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B18" sqref="B18:C18"/>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40</v>
      </c>
      <c r="C2" s="73"/>
    </row>
    <row r="3" spans="1:6">
      <c r="A3" s="21" t="s">
        <v>1</v>
      </c>
      <c r="B3" s="74" t="str">
        <f>'GENERALES NOTA 322'!B2:C2</f>
        <v>76001310501420240054500</v>
      </c>
      <c r="C3" s="74"/>
    </row>
    <row r="4" spans="1:6">
      <c r="A4" s="21" t="s">
        <v>3</v>
      </c>
      <c r="B4" s="74" t="str">
        <f>'GENERALES NOTA 322'!B3:C3</f>
        <v>JUZGADO 14 LABORAL DEL CIRCUITO DE CALI</v>
      </c>
      <c r="C4" s="74"/>
    </row>
    <row r="5" spans="1:6">
      <c r="A5" s="21" t="s">
        <v>5</v>
      </c>
      <c r="B5" s="74" t="str">
        <f>'GENERALES NOTA 322'!B4:C4</f>
        <v>COLFONDOS Y OTRO</v>
      </c>
      <c r="C5" s="74"/>
    </row>
    <row r="6" spans="1:6" ht="14.45" customHeight="1">
      <c r="A6" s="21" t="s">
        <v>7</v>
      </c>
      <c r="B6" s="74" t="str">
        <f>'GENERALES NOTA 322'!B5:C5</f>
        <v>WILLIAM DE JESUS MUÑOZ OROZCO</v>
      </c>
      <c r="C6" s="74"/>
    </row>
    <row r="7" spans="1:6">
      <c r="A7" s="21" t="s">
        <v>9</v>
      </c>
      <c r="B7" s="74" t="str">
        <f>'GENERALES NOTA 322'!B6:C6</f>
        <v>DEMANDA DIRECTA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84</v>
      </c>
      <c r="C13" s="24"/>
    </row>
    <row r="14" spans="1:6">
      <c r="A14" s="75"/>
      <c r="B14" s="22" t="s">
        <v>85</v>
      </c>
      <c r="C14" s="24"/>
      <c r="E14" t="s">
        <v>86</v>
      </c>
      <c r="F14" s="17">
        <v>0.7</v>
      </c>
    </row>
    <row r="15" spans="1:6">
      <c r="A15" s="23" t="s">
        <v>87</v>
      </c>
      <c r="B15" s="72" t="s">
        <v>88</v>
      </c>
      <c r="C15" s="73"/>
    </row>
    <row r="16" spans="1:6" ht="15" customHeight="1">
      <c r="A16" s="21" t="s">
        <v>89</v>
      </c>
      <c r="B16" s="70" t="s">
        <v>90</v>
      </c>
      <c r="C16" s="71"/>
    </row>
    <row r="17" spans="1:3" ht="28.5" customHeight="1">
      <c r="A17" s="14" t="s">
        <v>91</v>
      </c>
      <c r="B17" s="80">
        <f>((C19+C20+C22+C23)-C26)*C25*C27</f>
        <v>0</v>
      </c>
      <c r="C17" s="80"/>
    </row>
    <row r="18" spans="1:3">
      <c r="A18" s="23" t="s">
        <v>92</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84</v>
      </c>
      <c r="C22" s="19">
        <v>0</v>
      </c>
    </row>
    <row r="23" spans="1:3" ht="45.75">
      <c r="A23" s="87"/>
      <c r="B23" s="22" t="s">
        <v>93</v>
      </c>
      <c r="C23" s="19">
        <v>0</v>
      </c>
    </row>
    <row r="24" spans="1:3">
      <c r="A24" s="87"/>
      <c r="B24" s="76" t="s">
        <v>94</v>
      </c>
      <c r="C24" s="77"/>
    </row>
    <row r="25" spans="1:3">
      <c r="A25" s="25"/>
      <c r="B25" s="22" t="s">
        <v>95</v>
      </c>
      <c r="C25" s="26">
        <v>0</v>
      </c>
    </row>
    <row r="26" spans="1:3">
      <c r="A26" s="27"/>
      <c r="B26" s="22" t="s">
        <v>43</v>
      </c>
      <c r="C26" s="28">
        <v>0</v>
      </c>
    </row>
    <row r="27" spans="1:3">
      <c r="A27" s="27"/>
      <c r="B27" s="22" t="s">
        <v>96</v>
      </c>
      <c r="C27" s="26">
        <v>0</v>
      </c>
    </row>
    <row r="28" spans="1:3">
      <c r="A28" s="18" t="s">
        <v>97</v>
      </c>
      <c r="B28" s="80">
        <f>IFERROR(B17*(VLOOKUP(B15,Hoja2!$G$1:$H$6,2,0)),16666)</f>
        <v>16666</v>
      </c>
      <c r="C28" s="80"/>
    </row>
    <row r="29" spans="1:3" ht="30.75">
      <c r="A29" s="21" t="s">
        <v>98</v>
      </c>
      <c r="B29" s="81" t="s">
        <v>99</v>
      </c>
      <c r="C29" s="82"/>
    </row>
    <row r="30" spans="1:3" ht="30.75">
      <c r="A30" s="21" t="s">
        <v>100</v>
      </c>
      <c r="B30" s="83" t="s">
        <v>101</v>
      </c>
      <c r="C30" s="84"/>
    </row>
    <row r="31" spans="1:3" ht="18.75">
      <c r="A31" s="29" t="s">
        <v>102</v>
      </c>
      <c r="B31" s="29"/>
      <c r="C31" s="29"/>
    </row>
    <row r="32" spans="1:3">
      <c r="A32" s="30" t="s">
        <v>103</v>
      </c>
      <c r="B32" s="85"/>
      <c r="C32" s="85"/>
    </row>
    <row r="33" spans="1:3">
      <c r="A33" s="30" t="s">
        <v>104</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105</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76001310501420240054500</v>
      </c>
      <c r="C3" s="38"/>
    </row>
    <row r="4" spans="1:3">
      <c r="A4" s="5" t="s">
        <v>3</v>
      </c>
      <c r="B4" s="38" t="str">
        <f>'GENERALES NOTA 322'!B3:C3</f>
        <v>JUZGADO 14 LABORAL DEL CIRCUITO DE CALI</v>
      </c>
      <c r="C4" s="38"/>
    </row>
    <row r="5" spans="1:3" ht="29.1" customHeight="1">
      <c r="A5" s="5" t="s">
        <v>5</v>
      </c>
      <c r="B5" s="38" t="str">
        <f>'GENERALES NOTA 322'!B4:C4</f>
        <v>COLFONDOS Y OTRO</v>
      </c>
      <c r="C5" s="38"/>
    </row>
    <row r="6" spans="1:3">
      <c r="A6" s="5" t="s">
        <v>7</v>
      </c>
      <c r="B6" s="38" t="str">
        <f>'GENERALES NOTA 322'!B5:C5</f>
        <v>WILLIAM DE JESUS MUÑOZ OROZCO</v>
      </c>
      <c r="C6" s="38"/>
    </row>
    <row r="7" spans="1:3" ht="43.5" customHeight="1">
      <c r="A7" s="5" t="s">
        <v>9</v>
      </c>
      <c r="B7" s="38" t="str">
        <f>'GENERALES NOTA 322'!B6:C6</f>
        <v>DEMANDA DIRECTA</v>
      </c>
      <c r="C7" s="38"/>
    </row>
    <row r="8" spans="1:3">
      <c r="A8" s="5" t="s">
        <v>106</v>
      </c>
      <c r="B8" s="38"/>
      <c r="C8" s="38"/>
    </row>
    <row r="9" spans="1:3">
      <c r="A9" s="15" t="s">
        <v>92</v>
      </c>
      <c r="B9" s="88"/>
      <c r="C9" s="88"/>
    </row>
    <row r="10" spans="1:3">
      <c r="A10" s="15" t="s">
        <v>107</v>
      </c>
      <c r="B10" s="38"/>
      <c r="C10" s="38"/>
    </row>
    <row r="11" spans="1:3" ht="30">
      <c r="A11" s="15" t="s">
        <v>108</v>
      </c>
      <c r="B11" s="89"/>
      <c r="C11" s="55"/>
    </row>
    <row r="12" spans="1:3" ht="60">
      <c r="A12" s="5" t="s">
        <v>109</v>
      </c>
      <c r="B12" s="38"/>
      <c r="C12" s="38"/>
    </row>
    <row r="13" spans="1:3" ht="60">
      <c r="A13" s="5" t="s">
        <v>110</v>
      </c>
      <c r="B13" s="38"/>
      <c r="C13" s="38"/>
    </row>
    <row r="14" spans="1:3">
      <c r="A14" s="5" t="s">
        <v>111</v>
      </c>
      <c r="B14" s="11"/>
      <c r="C14" s="11"/>
    </row>
    <row r="15" spans="1:3">
      <c r="A15" s="15" t="s">
        <v>112</v>
      </c>
      <c r="B15" s="38"/>
      <c r="C15" s="38"/>
    </row>
    <row r="16" spans="1:3">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116</v>
      </c>
      <c r="C1" s="8" t="s">
        <v>48</v>
      </c>
      <c r="D1" s="8" t="s">
        <v>52</v>
      </c>
      <c r="E1" s="3" t="s">
        <v>53</v>
      </c>
      <c r="F1" s="2" t="s">
        <v>86</v>
      </c>
      <c r="G1" s="2" t="s">
        <v>117</v>
      </c>
      <c r="H1" s="4">
        <v>0.7</v>
      </c>
      <c r="I1" t="s">
        <v>118</v>
      </c>
      <c r="J1" t="s">
        <v>119</v>
      </c>
      <c r="L1" t="s">
        <v>120</v>
      </c>
    </row>
    <row r="2" spans="1:12">
      <c r="A2" t="s">
        <v>121</v>
      </c>
      <c r="B2" t="s">
        <v>115</v>
      </c>
      <c r="C2" t="s">
        <v>122</v>
      </c>
      <c r="D2" s="2" t="s">
        <v>123</v>
      </c>
      <c r="E2" s="1" t="s">
        <v>124</v>
      </c>
      <c r="F2" s="2" t="s">
        <v>88</v>
      </c>
      <c r="G2" s="2" t="s">
        <v>125</v>
      </c>
      <c r="H2" s="4">
        <v>0.25</v>
      </c>
      <c r="I2" t="s">
        <v>126</v>
      </c>
      <c r="J2" t="s">
        <v>127</v>
      </c>
      <c r="L2" t="s">
        <v>10</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2025-04-04T22:28:30Z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