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192.168.0.10\Litigios\Allianz\Procesos Atendidos\Procesos\Allianz Generales\Sandra Marcela Mora Montes vs Allianz (SF)\"/>
    </mc:Choice>
  </mc:AlternateContent>
  <xr:revisionPtr revIDLastSave="0" documentId="13_ncr:1_{5330C632-FF37-418B-A46F-3C3FE0650702}" xr6:coauthVersionLast="47" xr6:coauthVersionMax="47" xr10:uidLastSave="{00000000-0000-0000-0000-000000000000}"/>
  <bookViews>
    <workbookView xWindow="-110" yWindow="-110" windowWidth="19420" windowHeight="10300" activeTab="2"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8" l="1"/>
  <c r="B7" i="8"/>
  <c r="B6" i="8"/>
  <c r="B5" i="8"/>
  <c r="B4" i="8"/>
  <c r="B3" i="8"/>
  <c r="B2" i="8"/>
  <c r="B8" i="7"/>
  <c r="B7" i="7"/>
  <c r="B6" i="7"/>
  <c r="B5" i="7"/>
  <c r="B4" i="7"/>
  <c r="B3" i="7"/>
  <c r="B20" i="8"/>
  <c r="B39" i="8" s="1"/>
  <c r="B10" i="9" l="1"/>
  <c r="B2" i="9" l="1"/>
  <c r="B8" i="9" l="1"/>
  <c r="B7" i="9"/>
  <c r="B6" i="9"/>
  <c r="B5" i="9"/>
  <c r="B4" i="9"/>
  <c r="B3" i="9"/>
  <c r="B9" i="8" l="1"/>
  <c r="B11" i="9" l="1"/>
</calcChain>
</file>

<file path=xl/sharedStrings.xml><?xml version="1.0" encoding="utf-8"?>
<sst xmlns="http://schemas.openxmlformats.org/spreadsheetml/2006/main" count="244" uniqueCount="180">
  <si>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</si>
  <si>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</si>
  <si>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</si>
  <si>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</si>
  <si>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</si>
  <si>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</si>
  <si>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</si>
  <si>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</si>
  <si>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</si>
  <si>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</si>
  <si>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</si>
  <si>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</si>
  <si>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</si>
  <si>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</si>
  <si>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</si>
  <si>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</si>
  <si>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</si>
  <si>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</si>
  <si>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</si>
  <si>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</si>
  <si>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</si>
  <si>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</si>
  <si>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</si>
  <si>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</si>
  <si>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</si>
  <si>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</si>
  <si>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</si>
  <si>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</si>
  <si>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</si>
  <si>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</si>
  <si>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</si>
  <si>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</si>
  <si>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</si>
  <si>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</si>
  <si>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</si>
  <si>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</si>
  <si>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</si>
  <si>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</si>
  <si>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</si>
  <si>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</si>
  <si>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</si>
  <si>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</si>
  <si>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</si>
  <si>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</si>
  <si>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</si>
  <si>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</si>
  <si>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</si>
  <si>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</si>
  <si>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</si>
  <si>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</si>
  <si>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</si>
  <si>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</si>
  <si>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</si>
  <si>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</si>
  <si>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</si>
  <si>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</si>
  <si>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</si>
  <si>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</si>
  <si>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</si>
  <si>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</si>
  <si>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</si>
  <si>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</si>
  <si>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</si>
  <si>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</si>
  <si>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</si>
  <si>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</si>
  <si>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</si>
  <si>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</si>
  <si>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</si>
  <si>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</si>
  <si>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</si>
  <si>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</si>
  <si>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</si>
  <si>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</si>
  <si>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</si>
  <si>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</si>
  <si>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</si>
  <si>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</si>
  <si>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</si>
  <si>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</si>
  <si>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</si>
  <si>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</si>
  <si>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</si>
  <si>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</si>
  <si>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</si>
  <si>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</si>
  <si>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</si>
  <si>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</si>
  <si>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</si>
  <si>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</si>
  <si>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</si>
  <si>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</si>
  <si>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</si>
  <si>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</si>
  <si>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</si>
  <si>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</si>
  <si>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</si>
  <si>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</si>
  <si>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</si>
  <si>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</si>
  <si>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</si>
  <si>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</si>
  <si>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</si>
  <si>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</si>
  <si>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</si>
  <si>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</si>
  <si>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</si>
  <si>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</si>
  <si>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</si>
  <si>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</si>
  <si>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</si>
  <si>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</si>
  <si>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</si>
  <si>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</si>
  <si>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</si>
  <si>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</si>
  <si>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</si>
  <si>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</si>
  <si>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</si>
  <si>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</si>
  <si>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</si>
  <si>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</si>
  <si>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</si>
  <si>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</si>
  <si>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</si>
  <si>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</si>
  <si>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</si>
  <si>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</si>
  <si>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</si>
  <si>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</si>
  <si>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</si>
  <si>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</si>
  <si>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</si>
  <si>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</si>
  <si>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</si>
  <si>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</si>
  <si>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</si>
  <si>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</si>
  <si>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</si>
  <si>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</si>
  <si>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</si>
  <si>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</si>
  <si>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</si>
  <si>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</si>
  <si>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</si>
  <si>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</si>
  <si>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</si>
  <si>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</si>
  <si>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</si>
  <si>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</si>
  <si>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</si>
  <si>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</si>
  <si>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</si>
  <si>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</si>
  <si>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</si>
  <si>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t>El proceso es de única o Primera Instancia</t>
  </si>
  <si>
    <t>N/A</t>
  </si>
  <si>
    <r>
      <t xml:space="preserve">Fecha de contestacion 
*Recomendación: </t>
    </r>
    <r>
      <rPr>
        <sz val="11"/>
        <color theme="1"/>
        <rFont val="Calibri"/>
        <family val="2"/>
        <scheme val="minor"/>
      </rPr>
      <t>Fecha máxima para contestar la demanda acorde a lo estipúlado en la norma.</t>
    </r>
  </si>
  <si>
    <t>Primera Instancia</t>
  </si>
  <si>
    <t>2024020279</t>
  </si>
  <si>
    <t>Superintendencia Financiera</t>
  </si>
  <si>
    <t>Allianz Seguros S.A.</t>
  </si>
  <si>
    <t>SANDRA MARCELA MORA MONTES</t>
  </si>
  <si>
    <t>Bogotá D.C.</t>
  </si>
  <si>
    <t xml:space="preserve">sandramora1188@gmail.com </t>
  </si>
  <si>
    <t>14 de julio de 2023</t>
  </si>
  <si>
    <t xml:space="preserve">
1. La demandante adquirió un credito con la entidad Banco Finandina el 29 de octubre de 2018 por la suma de $41.450.000, afirmando que desde esa fecha tiene una póliza que asegura el vehículo con Allianz.
2. La demandante indica que  realizó refinanciación del crédito con el banco, por lo cual le fue cancelado la póliza y la demandante afirma que no tenia conocimiento del hecho.
3. La demandante indica que el vehículo de placas #FON885 tuvo un siniestro el  14 de julio de 2023, el vehículo fue reparado por la demandante por valor de $5.650.0000.
4. La demandante realizo reclamación ante el Banco por los daños del vehículo y ante esto la entidad le indico que no podían atender el siniestro porque la Póliza se encontraba cancelada por el Banco. 
3.	La demandante realizó refinanciación del crédito con el banco, por lo cual le fue cancelado la póliza y la demandante afirma que no tenia conocimiento del hecho.</t>
  </si>
  <si>
    <t>FON885</t>
  </si>
  <si>
    <t>25 de septiembre de 2024</t>
  </si>
  <si>
    <t>16 de septiembre de 2024</t>
  </si>
  <si>
    <t>2 de octubre de 2024</t>
  </si>
  <si>
    <t>Unica Instancia</t>
  </si>
  <si>
    <t>SINIESTRO     134788328 LEGIS APJ32628</t>
  </si>
  <si>
    <t>Desde las 00:00 horas del 29/10/2022 hasta las 24:00 horas del 28/10/2023.</t>
  </si>
  <si>
    <t xml:space="preserve">4.650.000 caso pagado </t>
  </si>
  <si>
    <t>Sobre la póliza: 
La señora Sandra reportó a Finandina que había sufrido un accidente el 17 de julio de 2023. El banco validó la información con Promotec, quien informó que la placa del vehículo no tenía póliza, ya que esta se encontraba excluida por la aseguradora Allianz. Esta exclusión fue solicitada por el banco en el archivo de exclusiones reportado en la semana del 23 al 26 de mayo, debido a la cancelación de la obligación.
Sin embargo, esto fue un error, ya que la señora Sandra no había cancelado su obligación sino que realizó un retranqueo, es decir, una refinanciación de su crédito. Al aclarar esta situación, Promotec solicitó "la reactivación de la póliza que ampara al vehículo con placas FON885, la cual se envió a excluir en la semana del 23 al 26 de mayo, debido a que por error operativo el banco la envió a cancelar, pero el cliente aún tiene interés asegurable." En consecuencia, Allianz procedió a activar la póliza.
Siniestro: 
Se atendió favorablemente a la señora Sandra y se pago un indemnización de $4.650.000</t>
  </si>
  <si>
    <t xml:space="preserve">La contingencia se califica remoto por las siguientes razones 
1. Se celebró contrato de transacción  el 4 de marzo de 2024 con la demandante, el cual hace transito a cosa juzgada por los hechos del 14 de julio de 2023.
2. La compañía ya realizo el pago de la indemnización el 12 de marzo de 2024 por los hechos del siniestro del 14 de julio de 2023 y conforme a la transacción celebrada. </t>
  </si>
  <si>
    <t>INDIQUE LA PLACA-</t>
  </si>
  <si>
    <t>El valor de las pretensiones del demandante se distribuyen de la siguiente manera:
Se aterriza la pretensión respecto del valor de daños del siniestro reportado sobre el vehículo asegurado por valor de $5.650.000, resaltando que sobre el mismo no habría prosperidad dado que la aseguradora ya indemnizó el siniestro. 
No se tiene en cuenta el valor pretendido para saldar los creditos con el Banco Finandina S.A. por $60.000.000, dado que esto no es obligación de la aseguradora.</t>
  </si>
  <si>
    <t>A.	EXCEPCIÓN: TRANSACCIÓN - ALLIANZ SEGUROS S.A., YA CUMPLIÓ CON LA OBLIGACIÓN DE INDEMNIZAR EL SINIESTRO DEL VEHÍCULO DE PLACAS # FON-885 AMPARADO POR LA PÓLIZA DE AUTOMÓVILES CLONICO # 023056430/4167.
B.	EXCEPCIÓN: LA SEÑORA SANDRA MARCELA MORA MONTES CELEBRÓ CON ALLIANZ SEGUROS S.A., CONTRATO DE TRANSACCIÓN DONDE DECLARÓ A LA ASEGURADORA A PAZ Y SALVO Y LIBRE DE TODA POSTERIOR RECLAMACIÓN CON OCASIÓN AL SINIESTRO DEL 14 DE JULIO DE 2023. 
C.	EXCEPCIÓN: FALTA DE LEGITIMACIÓN EN LA CAUSA POR PASIVA DE ALLIANZ SEGUROS S.A. 
D.	EXCEPCIÓN: AUSENCIA DE RESPONSABILIDAD SOLIDARIA DE PARTE DE ALLIANZ SEGUROS S.A.
E.	EXCEPCIÓN: INEXISTENCIA DE RESPONSABILIDAD CIVIL DE CARÁCTER CONTRACTUAL POR PARTE DE LA ASEGURADORA ALLIANZ SEGUROS S.A., EN RAZÓN A QUE YA SE REALIZÓ LA INDEMNIZACION DEL SINIESTRO DEL 14 DE JULIO DE 2024.
F.	EXCEPCIÓN: INEXISTENCIA DE LA OBLIGACIÓN DE PAGAR INTERESES MORATORIOS POR PARTE DE ALLIANZ SEGUROS S.A.
G.	EXCEPCIÓN: ALLIANZ SEGUROS S.A., NO VULNERÓ DERECHOS DEL CONSUMIDOR FINANCIERO PUES PUSO EN CONOCIMIENTO DEL DEMANDANTE TODA LA INFORMACIÓN PERTIENENTE Y DE MANERA OPORTUNA.
H.	EXCEPCIÓN: LA PÓLIZA AUTOS CLÓNICO # 023056430/416 ASEGURA AL VEHÍCULO DE PLACAS # FON-885 Y NO AL CREDITO ADQUIRIDIO POR LA DEMANDANTE CON EL BANCO FINANDINA S.A.
I.	EXCEPCIÓN: BUENA FE DE ALLIANZ SEGUROS S.A, EN TODAS SUS ACTUACIONES.
J.	EXCEPCIÓN: NO ES OBLIGACION DE ALLIANZ SEGUROS S.A. ASUMIR EL VALOR DEL DEDUCIBLE, ES RESPONSABILIDAD DEL ASEGURADO. 
K.	EXCEPCIÓN: ALLIANZ SEGUROS S.A. NO ESTÁ OBLIGADA A PAGAR SUMAS ADICIONALES EN VIRTUD DEL PRINCIPIO INDEMNIZATORIO DEL CONTRATO DE SEGUROS.
L.	EXCEPCIÓN: AUSENCIA DE SOLIDARIDAD ENTRE A ALLIANZ SEGUROS S.A., RESPECTO DE LAS OBLIGACIONES CREDITICIAS CONTRAIDAS POR LA DEMANDANTE CON BANCO FINANDINA S.A. 
M.	EXCEPCIÓN: ALLIAN SEGUROS S.A., NO ES DEUDORA NI CODEUDORA DE LA ASEGURADA DENTRO DEL CRÉDITO ADQUIRIDO CON BANCO FINANDINA S.A.
N.	EXCEPCIÓN: EXCESIVA TASACIÓN Y FALTA DE PRUEBA DE LOS PERJUICIOS SOLICITADOS DE LA PARTE DEMANDANTE (SUSTENTACIÓN DE LA OBJECIÓN AL JURAMENTO ESTIMATORIO).
O.	EXCEPCIÓN: APLICACIÓN DEL LÍMITE ASEGURADO y DEL DEDUCIBLE PACTADO EN LA PÓLIZA.
P.	EXCEPCIÓN: OTRAS EXCLUSIONES Y GARANTÍAS PACTADAS EN LA PÓLIZA.
Q.	EXCEPCIÓN: PRESCRIPCIÓN, CADUCIDAD, COMPENSACIÓN, CADUCIDAD Y NULIDAD RELATIVA.
R.	EXCEPCIÓN: LA GENÉRICA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</si>
</sst>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7">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0" borderId="0" xfId="0" applyFont="1" applyAlignment="1">
      <alignment horizontal="justify" vertical="top"/>
    </xf>
    <xf numFmtId="0" fontId="2" fillId="8"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0" borderId="4" xfId="0" applyBorder="1"/>
    <xf numFmtId="0" fontId="0" fillId="0" borderId="1" xfId="0" applyBorder="1" applyAlignment="1">
      <alignment horizontal="center" vertical="top" wrapText="1"/>
    </xf>
    <xf numFmtId="0" fontId="0" fillId="0" borderId="1" xfId="0" applyBorder="1" applyAlignment="1">
      <alignment horizontal="center" vertical="top"/>
    </xf>
    <xf numFmtId="6" fontId="0" fillId="0" borderId="1" xfId="0" applyNumberFormat="1" applyBorder="1" applyAlignment="1" applyProtection="1">
      <alignment horizontal="justify" vertical="top"/>
      <protection locked="0"/>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192.168.0.10\Litigios\Allianz\Procesos%20Atendidos\Procesos\Allianz%20Generales\Sandra%20Marcela%20Mora%20Montes%20vs%20Allianz%20(SF)\324%20Informe%20Inicial.xlsx" TargetMode="External"/><Relationship Id="rId1" Type="http://schemas.openxmlformats.org/officeDocument/2006/relationships/externalLinkPath" Target="324%20Informe%20Ini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row r="2">
          <cell r="B2" t="str">
            <v>2024020279</v>
          </cell>
        </row>
        <row r="3">
          <cell r="B3" t="str">
            <v>Superintendencia Financiera</v>
          </cell>
        </row>
        <row r="4">
          <cell r="B4" t="str">
            <v>Allianz Seguros S.A.</v>
          </cell>
        </row>
        <row r="5">
          <cell r="B5" t="str">
            <v>SANDRA MARCELA MORA MONTES</v>
          </cell>
        </row>
        <row r="6">
          <cell r="B6" t="str">
            <v>DEMANDA DIRECTA</v>
          </cell>
        </row>
        <row r="7">
          <cell r="B7" t="str">
            <v>PERDIDA PARCIAL DAÑOS</v>
          </cell>
        </row>
        <row r="8">
          <cell r="B8" t="str">
            <v>N/A</v>
          </cell>
        </row>
      </sheetData>
      <sheetData sheetId="1">
        <row r="2">
          <cell r="B2" t="str">
            <v>SINIESTRO     134788328 LEGIS APJ32628</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ndramora1188@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90" zoomScaleNormal="90" workbookViewId="0">
      <selection activeCell="B12" sqref="B12:C12"/>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55" t="s">
        <v>0</v>
      </c>
      <c r="B1" s="55"/>
      <c r="C1" s="55"/>
    </row>
    <row r="2" spans="1:3" x14ac:dyDescent="0.35">
      <c r="A2" s="5" t="s">
        <v>1</v>
      </c>
      <c r="B2" s="58" t="s">
        <v>159</v>
      </c>
      <c r="C2" s="59"/>
    </row>
    <row r="3" spans="1:3" x14ac:dyDescent="0.35">
      <c r="A3" s="5" t="s">
        <v>2</v>
      </c>
      <c r="B3" s="56" t="s">
        <v>160</v>
      </c>
      <c r="C3" s="57"/>
    </row>
    <row r="4" spans="1:3" x14ac:dyDescent="0.35">
      <c r="A4" s="5" t="s">
        <v>3</v>
      </c>
      <c r="B4" s="56" t="s">
        <v>161</v>
      </c>
      <c r="C4" s="57"/>
    </row>
    <row r="5" spans="1:3" ht="31.5" customHeight="1" x14ac:dyDescent="0.35">
      <c r="A5" s="5" t="s">
        <v>4</v>
      </c>
      <c r="B5" s="56" t="s">
        <v>162</v>
      </c>
      <c r="C5" s="57"/>
    </row>
    <row r="6" spans="1:3" x14ac:dyDescent="0.35">
      <c r="A6" s="5" t="s">
        <v>5</v>
      </c>
      <c r="B6" s="51" t="s">
        <v>122</v>
      </c>
      <c r="C6" s="51"/>
    </row>
    <row r="7" spans="1:3" x14ac:dyDescent="0.35">
      <c r="A7" s="27" t="s">
        <v>6</v>
      </c>
      <c r="B7" s="56" t="s">
        <v>128</v>
      </c>
      <c r="C7" s="57"/>
    </row>
    <row r="8" spans="1:3" ht="36.5" customHeight="1" x14ac:dyDescent="0.35">
      <c r="A8" s="28" t="s">
        <v>137</v>
      </c>
      <c r="B8" s="51" t="s">
        <v>156</v>
      </c>
      <c r="C8" s="51"/>
    </row>
    <row r="9" spans="1:3" x14ac:dyDescent="0.35">
      <c r="A9" s="28" t="s">
        <v>132</v>
      </c>
      <c r="B9" s="51" t="s">
        <v>156</v>
      </c>
      <c r="C9" s="51"/>
    </row>
    <row r="10" spans="1:3" x14ac:dyDescent="0.35">
      <c r="A10" s="28" t="s">
        <v>7</v>
      </c>
      <c r="B10" s="49" t="s">
        <v>163</v>
      </c>
      <c r="C10" s="49"/>
    </row>
    <row r="11" spans="1:3" ht="30" customHeight="1" x14ac:dyDescent="0.35">
      <c r="A11" s="29" t="s">
        <v>8</v>
      </c>
      <c r="B11" s="49">
        <v>3246842616</v>
      </c>
      <c r="C11" s="49"/>
    </row>
    <row r="12" spans="1:3" ht="30" customHeight="1" x14ac:dyDescent="0.35">
      <c r="A12" s="5" t="s">
        <v>9</v>
      </c>
      <c r="B12" s="50" t="s">
        <v>164</v>
      </c>
      <c r="C12" s="49"/>
    </row>
    <row r="13" spans="1:3" x14ac:dyDescent="0.35">
      <c r="A13" s="5" t="s">
        <v>10</v>
      </c>
      <c r="B13" s="51" t="s">
        <v>156</v>
      </c>
      <c r="C13" s="51"/>
    </row>
    <row r="14" spans="1:3" x14ac:dyDescent="0.35">
      <c r="A14" s="5" t="s">
        <v>11</v>
      </c>
      <c r="B14" s="51" t="s">
        <v>156</v>
      </c>
      <c r="C14" s="51"/>
    </row>
    <row r="15" spans="1:3" x14ac:dyDescent="0.35">
      <c r="A15" s="5" t="s">
        <v>144</v>
      </c>
      <c r="B15" s="51" t="s">
        <v>156</v>
      </c>
      <c r="C15" s="51"/>
    </row>
    <row r="16" spans="1:3" x14ac:dyDescent="0.35">
      <c r="A16" s="5" t="s">
        <v>12</v>
      </c>
      <c r="B16" s="51" t="s">
        <v>156</v>
      </c>
      <c r="C16" s="51"/>
    </row>
    <row r="17" spans="1:3" ht="15" customHeight="1" x14ac:dyDescent="0.35">
      <c r="A17" s="5" t="s">
        <v>13</v>
      </c>
      <c r="B17" s="51" t="s">
        <v>156</v>
      </c>
      <c r="C17" s="51"/>
    </row>
    <row r="18" spans="1:3" x14ac:dyDescent="0.35">
      <c r="A18" s="5" t="s">
        <v>15</v>
      </c>
      <c r="B18" s="51" t="s">
        <v>156</v>
      </c>
      <c r="C18" s="51"/>
    </row>
    <row r="19" spans="1:3" ht="18.75" customHeight="1" x14ac:dyDescent="0.35">
      <c r="A19" s="5" t="s">
        <v>16</v>
      </c>
      <c r="B19" s="51" t="s">
        <v>156</v>
      </c>
      <c r="C19" s="51"/>
    </row>
    <row r="20" spans="1:3" x14ac:dyDescent="0.35">
      <c r="A20" s="5" t="s">
        <v>133</v>
      </c>
      <c r="B20" s="51">
        <v>0</v>
      </c>
      <c r="C20" s="51"/>
    </row>
    <row r="21" spans="1:3" ht="17.25" customHeight="1" x14ac:dyDescent="0.35">
      <c r="A21" s="5" t="s">
        <v>17</v>
      </c>
      <c r="B21" s="49"/>
      <c r="C21" s="49"/>
    </row>
    <row r="22" spans="1:3" x14ac:dyDescent="0.35">
      <c r="A22" s="45" t="s">
        <v>19</v>
      </c>
      <c r="B22" s="46" t="s">
        <v>165</v>
      </c>
      <c r="C22" s="46"/>
    </row>
    <row r="23" spans="1:3" x14ac:dyDescent="0.35">
      <c r="A23" s="28" t="s">
        <v>20</v>
      </c>
      <c r="B23" s="48" t="s">
        <v>156</v>
      </c>
      <c r="C23" s="46"/>
    </row>
    <row r="24" spans="1:3" x14ac:dyDescent="0.35">
      <c r="A24" s="28" t="s">
        <v>21</v>
      </c>
      <c r="B24" s="48" t="s">
        <v>156</v>
      </c>
      <c r="C24" s="46"/>
    </row>
    <row r="25" spans="1:3" x14ac:dyDescent="0.35">
      <c r="A25" s="60" t="s">
        <v>146</v>
      </c>
      <c r="B25" s="46" t="s">
        <v>166</v>
      </c>
      <c r="C25" s="47"/>
    </row>
    <row r="26" spans="1:3" x14ac:dyDescent="0.35">
      <c r="A26" s="60"/>
      <c r="B26" s="47"/>
      <c r="C26" s="47"/>
    </row>
    <row r="27" spans="1:3" ht="100.5" customHeight="1" x14ac:dyDescent="0.35">
      <c r="A27" s="60"/>
      <c r="B27" s="47"/>
      <c r="C27" s="47"/>
    </row>
    <row r="28" spans="1:3" x14ac:dyDescent="0.35">
      <c r="A28" s="28" t="s">
        <v>23</v>
      </c>
      <c r="B28" s="47" t="s">
        <v>162</v>
      </c>
      <c r="C28" s="47"/>
    </row>
    <row r="29" spans="1:3" x14ac:dyDescent="0.35">
      <c r="A29" s="28" t="s">
        <v>24</v>
      </c>
      <c r="B29" s="47"/>
      <c r="C29" s="47"/>
    </row>
    <row r="30" spans="1:3" x14ac:dyDescent="0.35">
      <c r="A30" s="28" t="s">
        <v>25</v>
      </c>
      <c r="B30" s="47" t="s">
        <v>167</v>
      </c>
      <c r="C30" s="47"/>
    </row>
    <row r="31" spans="1:3" x14ac:dyDescent="0.35">
      <c r="A31" s="28" t="s">
        <v>134</v>
      </c>
      <c r="B31" s="47">
        <v>23056430</v>
      </c>
      <c r="C31" s="47"/>
    </row>
    <row r="32" spans="1:3" x14ac:dyDescent="0.35">
      <c r="A32" s="28" t="s">
        <v>26</v>
      </c>
      <c r="B32" s="53" t="s">
        <v>168</v>
      </c>
      <c r="C32" s="54"/>
    </row>
    <row r="33" spans="1:3" x14ac:dyDescent="0.35">
      <c r="A33" s="5" t="s">
        <v>27</v>
      </c>
      <c r="B33" s="52" t="s">
        <v>169</v>
      </c>
      <c r="C33" s="52"/>
    </row>
    <row r="34" spans="1:3" ht="43.5" x14ac:dyDescent="0.35">
      <c r="A34" s="5" t="s">
        <v>157</v>
      </c>
      <c r="B34" s="52" t="s">
        <v>170</v>
      </c>
      <c r="C34" s="51"/>
    </row>
    <row r="35" spans="1:3" x14ac:dyDescent="0.35">
      <c r="A35" s="44" t="s">
        <v>155</v>
      </c>
      <c r="B35" s="8" t="s">
        <v>171</v>
      </c>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E6817279-2D82-4955-88B1-96D5C4E0C14C}"/>
  </hyperlinks>
  <pageMargins left="0.7" right="0.7" top="0.75" bottom="0.75" header="0.3" footer="0.3"/>
  <pageSetup orientation="portrait" r:id="rId2"/>
  <headerFooter>
    <oddHeader>&amp;C&amp;"Calibri"&amp;10&amp;K000000 Internal&amp;1#_x000D_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45" zoomScaleNormal="100" workbookViewId="0">
      <selection activeCell="C46" sqref="C46"/>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61" t="s">
        <v>28</v>
      </c>
      <c r="B1" s="61"/>
      <c r="C1" s="61"/>
    </row>
    <row r="2" spans="1:3" ht="15.75" customHeight="1" x14ac:dyDescent="0.35">
      <c r="A2" s="20" t="s">
        <v>29</v>
      </c>
      <c r="B2" s="80" t="s">
        <v>172</v>
      </c>
      <c r="C2" s="62"/>
    </row>
    <row r="3" spans="1:3" s="2" customFormat="1" x14ac:dyDescent="0.35">
      <c r="A3" s="5" t="s">
        <v>1</v>
      </c>
      <c r="B3" s="51" t="str">
        <f>'[2]AUTOS  NOTA 322'!B2:C2</f>
        <v>2024020279</v>
      </c>
      <c r="C3" s="51"/>
    </row>
    <row r="4" spans="1:3" s="2" customFormat="1" x14ac:dyDescent="0.35">
      <c r="A4" s="5" t="s">
        <v>2</v>
      </c>
      <c r="B4" s="51" t="str">
        <f>'[2]AUTOS  NOTA 322'!B3:C3</f>
        <v>Superintendencia Financiera</v>
      </c>
      <c r="C4" s="51"/>
    </row>
    <row r="5" spans="1:3" s="2" customFormat="1" x14ac:dyDescent="0.35">
      <c r="A5" s="5" t="s">
        <v>3</v>
      </c>
      <c r="B5" s="51" t="str">
        <f>'[2]AUTOS  NOTA 322'!B4:C4</f>
        <v>Allianz Seguros S.A.</v>
      </c>
      <c r="C5" s="51"/>
    </row>
    <row r="6" spans="1:3" s="2" customFormat="1" x14ac:dyDescent="0.35">
      <c r="A6" s="5" t="s">
        <v>4</v>
      </c>
      <c r="B6" s="51" t="str">
        <f>'[2]AUTOS  NOTA 322'!B5:C5</f>
        <v>SANDRA MARCELA MORA MONTES</v>
      </c>
      <c r="C6" s="51"/>
    </row>
    <row r="7" spans="1:3" s="2" customFormat="1" x14ac:dyDescent="0.35">
      <c r="A7" s="5" t="s">
        <v>5</v>
      </c>
      <c r="B7" s="51" t="str">
        <f>'[2]AUTOS  NOTA 322'!B6:C6</f>
        <v>DEMANDA DIRECTA</v>
      </c>
      <c r="C7" s="51"/>
    </row>
    <row r="8" spans="1:3" s="2" customFormat="1" x14ac:dyDescent="0.35">
      <c r="A8" s="31" t="s">
        <v>119</v>
      </c>
      <c r="B8" s="51" t="str">
        <f>'[2]AUTOS  NOTA 322'!B7:C8</f>
        <v>N/A</v>
      </c>
      <c r="C8" s="51"/>
    </row>
    <row r="9" spans="1:3" x14ac:dyDescent="0.35">
      <c r="A9" s="20" t="s">
        <v>30</v>
      </c>
      <c r="B9" s="51">
        <v>23056430</v>
      </c>
      <c r="C9" s="51"/>
    </row>
    <row r="10" spans="1:3" x14ac:dyDescent="0.35">
      <c r="A10" s="20" t="s">
        <v>22</v>
      </c>
      <c r="B10" s="56" t="s">
        <v>128</v>
      </c>
      <c r="C10" s="57"/>
    </row>
    <row r="11" spans="1:3" x14ac:dyDescent="0.35">
      <c r="A11" s="20" t="s">
        <v>31</v>
      </c>
      <c r="B11" s="75">
        <v>49500000</v>
      </c>
      <c r="C11" s="76"/>
    </row>
    <row r="12" spans="1:3" x14ac:dyDescent="0.35">
      <c r="A12" s="20" t="s">
        <v>136</v>
      </c>
      <c r="B12" s="75">
        <v>1000000</v>
      </c>
      <c r="C12" s="76"/>
    </row>
    <row r="13" spans="1:3" x14ac:dyDescent="0.35">
      <c r="A13" s="20" t="s">
        <v>32</v>
      </c>
      <c r="B13" s="56" t="s">
        <v>94</v>
      </c>
      <c r="C13" s="57"/>
    </row>
    <row r="14" spans="1:3" x14ac:dyDescent="0.35">
      <c r="A14" s="20" t="s">
        <v>33</v>
      </c>
      <c r="B14" s="49" t="s">
        <v>173</v>
      </c>
      <c r="C14" s="51"/>
    </row>
    <row r="15" spans="1:3" x14ac:dyDescent="0.35">
      <c r="A15" s="20" t="s">
        <v>34</v>
      </c>
      <c r="B15" s="51"/>
      <c r="C15" s="51"/>
    </row>
    <row r="16" spans="1:3" x14ac:dyDescent="0.35">
      <c r="A16" s="20" t="s">
        <v>36</v>
      </c>
      <c r="B16" s="51"/>
      <c r="C16" s="51"/>
    </row>
    <row r="17" spans="1:3" x14ac:dyDescent="0.35">
      <c r="A17" s="77" t="s">
        <v>37</v>
      </c>
      <c r="B17" s="51"/>
      <c r="C17" s="51"/>
    </row>
    <row r="18" spans="1:3" x14ac:dyDescent="0.35">
      <c r="A18" s="78"/>
      <c r="B18" s="10" t="s">
        <v>39</v>
      </c>
      <c r="C18" s="10" t="s">
        <v>40</v>
      </c>
    </row>
    <row r="19" spans="1:3" x14ac:dyDescent="0.35">
      <c r="A19" s="78"/>
      <c r="B19" s="6" t="s">
        <v>143</v>
      </c>
      <c r="C19" s="6"/>
    </row>
    <row r="20" spans="1:3" x14ac:dyDescent="0.35">
      <c r="A20" s="78"/>
      <c r="B20" s="6"/>
      <c r="C20" s="6"/>
    </row>
    <row r="21" spans="1:3" x14ac:dyDescent="0.35">
      <c r="A21" s="79"/>
      <c r="B21" s="6"/>
      <c r="C21" s="6"/>
    </row>
    <row r="22" spans="1:3" x14ac:dyDescent="0.35">
      <c r="A22" s="20" t="s">
        <v>41</v>
      </c>
      <c r="B22" s="51"/>
      <c r="C22" s="51"/>
    </row>
    <row r="23" spans="1:3" x14ac:dyDescent="0.35">
      <c r="A23" s="20" t="s">
        <v>42</v>
      </c>
      <c r="B23" s="80"/>
      <c r="C23" s="62"/>
    </row>
    <row r="24" spans="1:3" x14ac:dyDescent="0.35">
      <c r="A24" s="20" t="s">
        <v>43</v>
      </c>
      <c r="B24" s="51" t="s">
        <v>102</v>
      </c>
      <c r="C24" s="51"/>
    </row>
    <row r="25" spans="1:3" x14ac:dyDescent="0.35">
      <c r="A25" s="20" t="s">
        <v>44</v>
      </c>
      <c r="B25" s="51" t="s">
        <v>35</v>
      </c>
      <c r="C25" s="51"/>
    </row>
    <row r="26" spans="1:3" x14ac:dyDescent="0.35">
      <c r="A26" s="20" t="s">
        <v>46</v>
      </c>
      <c r="B26" s="51" t="s">
        <v>174</v>
      </c>
      <c r="C26" s="51"/>
    </row>
    <row r="27" spans="1:3" x14ac:dyDescent="0.35">
      <c r="A27" s="19" t="s">
        <v>47</v>
      </c>
      <c r="B27" s="51"/>
      <c r="C27" s="51"/>
    </row>
    <row r="28" spans="1:3" x14ac:dyDescent="0.35">
      <c r="A28" s="63" t="s">
        <v>48</v>
      </c>
      <c r="B28" s="63"/>
      <c r="C28" s="63"/>
    </row>
    <row r="29" spans="1:3" x14ac:dyDescent="0.35">
      <c r="A29" s="73" t="s">
        <v>49</v>
      </c>
      <c r="B29" s="74"/>
      <c r="C29" s="11"/>
    </row>
    <row r="30" spans="1:3" x14ac:dyDescent="0.35">
      <c r="A30" s="73" t="s">
        <v>50</v>
      </c>
      <c r="B30" s="74"/>
      <c r="C30" s="11"/>
    </row>
    <row r="31" spans="1:3" x14ac:dyDescent="0.35">
      <c r="A31" s="73" t="s">
        <v>51</v>
      </c>
      <c r="B31" s="74"/>
      <c r="C31" s="12"/>
    </row>
    <row r="32" spans="1:3" x14ac:dyDescent="0.35">
      <c r="A32" s="73" t="s">
        <v>52</v>
      </c>
      <c r="B32" s="74"/>
      <c r="C32" s="11"/>
    </row>
    <row r="33" spans="1:3" x14ac:dyDescent="0.35">
      <c r="A33" s="73" t="s">
        <v>53</v>
      </c>
      <c r="B33" s="74"/>
      <c r="C33" s="11"/>
    </row>
    <row r="34" spans="1:3" x14ac:dyDescent="0.35">
      <c r="A34" s="73" t="s">
        <v>54</v>
      </c>
      <c r="B34" s="74"/>
      <c r="C34" s="13"/>
    </row>
    <row r="35" spans="1:3" x14ac:dyDescent="0.35">
      <c r="A35" s="64" t="s">
        <v>55</v>
      </c>
      <c r="B35" s="65"/>
      <c r="C35" s="14"/>
    </row>
    <row r="36" spans="1:3" x14ac:dyDescent="0.35">
      <c r="A36" s="64" t="s">
        <v>56</v>
      </c>
      <c r="B36" s="65"/>
      <c r="C36" s="15"/>
    </row>
    <row r="37" spans="1:3" x14ac:dyDescent="0.35">
      <c r="A37" s="66" t="s">
        <v>57</v>
      </c>
      <c r="B37" s="67"/>
      <c r="C37" s="15"/>
    </row>
    <row r="38" spans="1:3" x14ac:dyDescent="0.35">
      <c r="A38" s="68"/>
      <c r="B38" s="69"/>
      <c r="C38" s="15"/>
    </row>
    <row r="39" spans="1:3" x14ac:dyDescent="0.35">
      <c r="A39" s="70"/>
      <c r="B39" s="71"/>
      <c r="C39" s="15"/>
    </row>
    <row r="40" spans="1:3" x14ac:dyDescent="0.35">
      <c r="A40" s="72" t="s">
        <v>58</v>
      </c>
      <c r="B40" s="72"/>
      <c r="C40" s="72"/>
    </row>
    <row r="41" spans="1:3" x14ac:dyDescent="0.35">
      <c r="A41" s="17" t="s">
        <v>59</v>
      </c>
      <c r="B41" s="18"/>
      <c r="C41" s="15"/>
    </row>
    <row r="42" spans="1:3" x14ac:dyDescent="0.35">
      <c r="A42" s="64" t="s">
        <v>60</v>
      </c>
      <c r="B42" s="65"/>
      <c r="C42" s="15"/>
    </row>
    <row r="43" spans="1:3" x14ac:dyDescent="0.35">
      <c r="A43" s="64" t="s">
        <v>61</v>
      </c>
      <c r="B43" s="65"/>
      <c r="C43" s="15"/>
    </row>
    <row r="44" spans="1:3" x14ac:dyDescent="0.35">
      <c r="A44" s="17" t="s">
        <v>62</v>
      </c>
      <c r="B44" s="18"/>
      <c r="C44" s="15"/>
    </row>
    <row r="45" spans="1:3" x14ac:dyDescent="0.35">
      <c r="A45" s="17" t="s">
        <v>63</v>
      </c>
      <c r="B45" s="18"/>
      <c r="C45" s="15"/>
    </row>
    <row r="46" spans="1:3" x14ac:dyDescent="0.35">
      <c r="A46" s="64" t="s">
        <v>64</v>
      </c>
      <c r="B46" s="65"/>
      <c r="C46" s="15"/>
    </row>
    <row r="47" spans="1:3" x14ac:dyDescent="0.35">
      <c r="A47" s="17" t="s">
        <v>65</v>
      </c>
      <c r="B47" s="16"/>
      <c r="C47" s="15"/>
    </row>
    <row r="48" spans="1:3" x14ac:dyDescent="0.35">
      <c r="A48" s="64" t="s">
        <v>66</v>
      </c>
      <c r="B48" s="65"/>
      <c r="C48" s="15"/>
    </row>
    <row r="49" spans="1:3" x14ac:dyDescent="0.35">
      <c r="A49" s="64" t="s">
        <v>67</v>
      </c>
      <c r="B49" s="65"/>
      <c r="C49" s="15"/>
    </row>
    <row r="50" spans="1:3" ht="203" x14ac:dyDescent="0.35">
      <c r="A50" s="64" t="s">
        <v>57</v>
      </c>
      <c r="B50" s="65"/>
      <c r="C50" s="14" t="s">
        <v>175</v>
      </c>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abSelected="1" topLeftCell="A40" zoomScale="115" zoomScaleNormal="115" workbookViewId="0">
      <selection activeCell="B41" sqref="B41:C41"/>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61" t="s">
        <v>68</v>
      </c>
      <c r="B1" s="61"/>
      <c r="C1" s="61"/>
    </row>
    <row r="2" spans="1:9" ht="15" customHeight="1" x14ac:dyDescent="0.35">
      <c r="A2" s="35" t="s">
        <v>29</v>
      </c>
      <c r="B2" s="85" t="str">
        <f>'[2]AUTOS NOTA 321'!B2:C2</f>
        <v>SINIESTRO     134788328 LEGIS APJ32628</v>
      </c>
      <c r="C2" s="86"/>
    </row>
    <row r="3" spans="1:9" x14ac:dyDescent="0.35">
      <c r="A3" s="36" t="s">
        <v>1</v>
      </c>
      <c r="B3" s="89" t="str">
        <f>'[2]AUTOS  NOTA 322'!B2:C2</f>
        <v>2024020279</v>
      </c>
      <c r="C3" s="89"/>
    </row>
    <row r="4" spans="1:9" x14ac:dyDescent="0.35">
      <c r="A4" s="36" t="s">
        <v>2</v>
      </c>
      <c r="B4" s="89" t="str">
        <f>'[2]AUTOS  NOTA 322'!B3:C3</f>
        <v>Superintendencia Financiera</v>
      </c>
      <c r="C4" s="89"/>
    </row>
    <row r="5" spans="1:9" x14ac:dyDescent="0.35">
      <c r="A5" s="36" t="s">
        <v>3</v>
      </c>
      <c r="B5" s="89" t="str">
        <f>'[2]AUTOS  NOTA 322'!B4:C4</f>
        <v>Allianz Seguros S.A.</v>
      </c>
      <c r="C5" s="89"/>
    </row>
    <row r="6" spans="1:9" ht="15" customHeight="1" x14ac:dyDescent="0.35">
      <c r="A6" s="36" t="s">
        <v>4</v>
      </c>
      <c r="B6" s="89" t="str">
        <f>'[2]AUTOS  NOTA 322'!B5:C5</f>
        <v>SANDRA MARCELA MORA MONTES</v>
      </c>
      <c r="C6" s="89"/>
    </row>
    <row r="7" spans="1:9" x14ac:dyDescent="0.35">
      <c r="A7" s="36" t="s">
        <v>5</v>
      </c>
      <c r="B7" s="89" t="str">
        <f>'[2]AUTOS  NOTA 322'!B6:C6</f>
        <v>DEMANDA DIRECTA</v>
      </c>
      <c r="C7" s="89"/>
    </row>
    <row r="8" spans="1:9" x14ac:dyDescent="0.35">
      <c r="A8" s="38" t="s">
        <v>119</v>
      </c>
      <c r="B8" s="89" t="str">
        <f>'[2]AUTOS  NOTA 322'!B7:C8</f>
        <v>N/A</v>
      </c>
      <c r="C8" s="89"/>
    </row>
    <row r="9" spans="1:9" ht="29" x14ac:dyDescent="0.35">
      <c r="A9" s="36" t="s">
        <v>69</v>
      </c>
      <c r="B9" s="83">
        <f>SUM(C11,C12,C14,C15,C17)</f>
        <v>65650000</v>
      </c>
      <c r="C9" s="84"/>
    </row>
    <row r="10" spans="1:9" x14ac:dyDescent="0.35">
      <c r="A10" s="90" t="s">
        <v>70</v>
      </c>
      <c r="B10" s="87" t="s">
        <v>71</v>
      </c>
      <c r="C10" s="88"/>
    </row>
    <row r="11" spans="1:9" x14ac:dyDescent="0.35">
      <c r="A11" s="90"/>
      <c r="B11" s="37" t="s">
        <v>72</v>
      </c>
      <c r="C11" s="32">
        <v>60000000</v>
      </c>
    </row>
    <row r="12" spans="1:9" x14ac:dyDescent="0.35">
      <c r="A12" s="90"/>
      <c r="B12" s="37" t="s">
        <v>73</v>
      </c>
      <c r="C12" s="32">
        <v>5650000</v>
      </c>
    </row>
    <row r="13" spans="1:9" x14ac:dyDescent="0.35">
      <c r="A13" s="90"/>
      <c r="B13" s="87"/>
      <c r="C13" s="88"/>
    </row>
    <row r="14" spans="1:9" x14ac:dyDescent="0.35">
      <c r="A14" s="90"/>
      <c r="B14" s="37" t="s">
        <v>116</v>
      </c>
      <c r="C14" s="40"/>
    </row>
    <row r="15" spans="1:9" x14ac:dyDescent="0.35">
      <c r="A15" s="90"/>
      <c r="B15" s="37" t="s">
        <v>117</v>
      </c>
      <c r="C15" s="40"/>
      <c r="E15" t="s">
        <v>75</v>
      </c>
      <c r="F15" s="22">
        <v>0.7</v>
      </c>
    </row>
    <row r="16" spans="1:9" x14ac:dyDescent="0.35">
      <c r="A16" s="90"/>
      <c r="B16" s="87" t="s">
        <v>76</v>
      </c>
      <c r="C16" s="88"/>
      <c r="E16" t="s">
        <v>77</v>
      </c>
      <c r="F16" s="23">
        <v>0.3</v>
      </c>
      <c r="I16" s="25"/>
    </row>
    <row r="17" spans="1:9" x14ac:dyDescent="0.35">
      <c r="A17" s="90"/>
      <c r="B17" s="106">
        <v>5650000</v>
      </c>
      <c r="C17" s="41"/>
      <c r="F17" s="26"/>
      <c r="I17" s="25"/>
    </row>
    <row r="18" spans="1:9" ht="23.25" customHeight="1" x14ac:dyDescent="0.35">
      <c r="A18" s="39" t="s">
        <v>78</v>
      </c>
      <c r="B18" s="85" t="s">
        <v>79</v>
      </c>
      <c r="C18" s="86"/>
    </row>
    <row r="19" spans="1:9" ht="58" x14ac:dyDescent="0.35">
      <c r="A19" s="36" t="s">
        <v>80</v>
      </c>
      <c r="B19" s="97" t="s">
        <v>176</v>
      </c>
      <c r="C19" s="98"/>
    </row>
    <row r="20" spans="1:9" ht="15" customHeight="1" x14ac:dyDescent="0.35">
      <c r="A20" s="21" t="s">
        <v>81</v>
      </c>
      <c r="B20" s="94">
        <f>((C22+C23+C25+C26+C30+C28+C32+C34+C29+C33)-C37)*C36*C38</f>
        <v>4650000</v>
      </c>
      <c r="C20" s="94"/>
    </row>
    <row r="21" spans="1:9" x14ac:dyDescent="0.35">
      <c r="A21" s="7" t="s">
        <v>82</v>
      </c>
      <c r="B21" s="99" t="s">
        <v>71</v>
      </c>
      <c r="C21" s="100"/>
    </row>
    <row r="22" spans="1:9" x14ac:dyDescent="0.35">
      <c r="A22" s="81"/>
      <c r="B22" s="37" t="s">
        <v>72</v>
      </c>
      <c r="C22" s="32">
        <v>0</v>
      </c>
    </row>
    <row r="23" spans="1:9" x14ac:dyDescent="0.35">
      <c r="A23" s="82"/>
      <c r="B23" s="37" t="s">
        <v>73</v>
      </c>
      <c r="C23" s="32">
        <v>0</v>
      </c>
    </row>
    <row r="24" spans="1:9" x14ac:dyDescent="0.35">
      <c r="A24" s="82"/>
      <c r="B24" s="87" t="s">
        <v>74</v>
      </c>
      <c r="C24" s="88"/>
    </row>
    <row r="25" spans="1:9" x14ac:dyDescent="0.35">
      <c r="A25" s="82"/>
      <c r="B25" s="37" t="s">
        <v>116</v>
      </c>
      <c r="C25" s="32">
        <v>0</v>
      </c>
    </row>
    <row r="26" spans="1:9" ht="29" customHeight="1" x14ac:dyDescent="0.35">
      <c r="A26" s="82"/>
      <c r="B26" s="37" t="s">
        <v>118</v>
      </c>
      <c r="C26" s="32">
        <v>0</v>
      </c>
    </row>
    <row r="27" spans="1:9" x14ac:dyDescent="0.35">
      <c r="A27" s="82"/>
      <c r="B27" s="87" t="s">
        <v>147</v>
      </c>
      <c r="C27" s="88"/>
    </row>
    <row r="28" spans="1:9" x14ac:dyDescent="0.35">
      <c r="A28" s="82"/>
      <c r="B28" s="37" t="s">
        <v>177</v>
      </c>
      <c r="C28" s="32">
        <v>0</v>
      </c>
    </row>
    <row r="29" spans="1:9" x14ac:dyDescent="0.35">
      <c r="A29" s="82"/>
      <c r="B29" s="37" t="s">
        <v>72</v>
      </c>
      <c r="C29" s="32">
        <v>0</v>
      </c>
    </row>
    <row r="30" spans="1:9" x14ac:dyDescent="0.35">
      <c r="A30" s="82"/>
      <c r="B30" s="37" t="s">
        <v>73</v>
      </c>
      <c r="C30" s="32"/>
    </row>
    <row r="31" spans="1:9" x14ac:dyDescent="0.35">
      <c r="A31" s="82"/>
      <c r="B31" s="87" t="s">
        <v>148</v>
      </c>
      <c r="C31" s="88"/>
    </row>
    <row r="32" spans="1:9" x14ac:dyDescent="0.35">
      <c r="A32" s="82"/>
      <c r="B32" s="37" t="s">
        <v>128</v>
      </c>
      <c r="C32" s="32">
        <v>5650000</v>
      </c>
    </row>
    <row r="33" spans="1:3" x14ac:dyDescent="0.35">
      <c r="A33" s="82"/>
      <c r="B33" s="37" t="s">
        <v>72</v>
      </c>
      <c r="C33" s="32">
        <v>0</v>
      </c>
    </row>
    <row r="34" spans="1:3" x14ac:dyDescent="0.35">
      <c r="A34" s="82"/>
      <c r="B34" s="37" t="s">
        <v>73</v>
      </c>
      <c r="C34" s="32">
        <v>0</v>
      </c>
    </row>
    <row r="35" spans="1:3" x14ac:dyDescent="0.35">
      <c r="A35" s="82"/>
      <c r="B35" s="87" t="s">
        <v>135</v>
      </c>
      <c r="C35" s="88"/>
    </row>
    <row r="36" spans="1:3" x14ac:dyDescent="0.35">
      <c r="A36" s="82"/>
      <c r="B36" s="37" t="s">
        <v>151</v>
      </c>
      <c r="C36" s="33">
        <v>1</v>
      </c>
    </row>
    <row r="37" spans="1:3" x14ac:dyDescent="0.35">
      <c r="A37" s="82"/>
      <c r="B37" s="37" t="s">
        <v>136</v>
      </c>
      <c r="C37" s="34">
        <v>1000000</v>
      </c>
    </row>
    <row r="38" spans="1:3" x14ac:dyDescent="0.35">
      <c r="A38" s="82"/>
      <c r="B38" s="37" t="s">
        <v>154</v>
      </c>
      <c r="C38" s="33">
        <v>1</v>
      </c>
    </row>
    <row r="39" spans="1:3" x14ac:dyDescent="0.35">
      <c r="A39" s="24" t="s">
        <v>83</v>
      </c>
      <c r="B39" s="94">
        <f>IFERROR(B20*(VLOOKUP(B18,E15:F17,2,0)),16666)</f>
        <v>16666</v>
      </c>
      <c r="C39" s="94"/>
    </row>
    <row r="40" spans="1:3" ht="93" customHeight="1" x14ac:dyDescent="0.35">
      <c r="A40" s="36" t="s">
        <v>149</v>
      </c>
      <c r="B40" s="95" t="s">
        <v>178</v>
      </c>
      <c r="C40" s="96"/>
    </row>
    <row r="41" spans="1:3" ht="211.5" customHeight="1" x14ac:dyDescent="0.35">
      <c r="A41" s="36" t="s">
        <v>84</v>
      </c>
      <c r="B41" s="92" t="s">
        <v>179</v>
      </c>
      <c r="C41" s="93"/>
    </row>
    <row r="42" spans="1:3" ht="26" customHeight="1" x14ac:dyDescent="0.35">
      <c r="A42" s="43" t="s">
        <v>140</v>
      </c>
      <c r="B42" s="43"/>
      <c r="C42" s="43"/>
    </row>
    <row r="43" spans="1:3" x14ac:dyDescent="0.35">
      <c r="A43" s="42" t="s">
        <v>141</v>
      </c>
      <c r="B43" s="91"/>
      <c r="C43" s="91"/>
    </row>
    <row r="44" spans="1:3" ht="41" customHeight="1" x14ac:dyDescent="0.35">
      <c r="A44" s="42" t="s">
        <v>139</v>
      </c>
      <c r="B44" s="91"/>
      <c r="C44" s="91"/>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8"/>
  <sheetViews>
    <sheetView topLeftCell="A12" workbookViewId="0">
      <selection activeCell="A19" sqref="A1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61" t="s">
        <v>85</v>
      </c>
      <c r="B1" s="61"/>
      <c r="C1" s="61"/>
    </row>
    <row r="2" spans="1:3" x14ac:dyDescent="0.35">
      <c r="A2" s="20" t="s">
        <v>29</v>
      </c>
      <c r="B2" s="80" t="str">
        <f>'AUTOS NOTA 324'!B2:C2</f>
        <v>SINIESTRO     134788328 LEGIS APJ32628</v>
      </c>
      <c r="C2" s="62"/>
    </row>
    <row r="3" spans="1:3" x14ac:dyDescent="0.35">
      <c r="A3" s="5" t="s">
        <v>1</v>
      </c>
      <c r="B3" s="51" t="str">
        <f>'AUTOS  NOTA 322'!B2:C2</f>
        <v>2024020279</v>
      </c>
      <c r="C3" s="51"/>
    </row>
    <row r="4" spans="1:3" x14ac:dyDescent="0.35">
      <c r="A4" s="5" t="s">
        <v>2</v>
      </c>
      <c r="B4" s="51" t="str">
        <f>'AUTOS  NOTA 322'!B3:C3</f>
        <v>Superintendencia Financiera</v>
      </c>
      <c r="C4" s="51"/>
    </row>
    <row r="5" spans="1:3" x14ac:dyDescent="0.35">
      <c r="A5" s="5" t="s">
        <v>3</v>
      </c>
      <c r="B5" s="51" t="str">
        <f>'AUTOS  NOTA 322'!B4:C4</f>
        <v>Allianz Seguros S.A.</v>
      </c>
      <c r="C5" s="51"/>
    </row>
    <row r="6" spans="1:3" ht="15" customHeight="1" x14ac:dyDescent="0.35">
      <c r="A6" s="5" t="s">
        <v>4</v>
      </c>
      <c r="B6" s="51" t="str">
        <f>'AUTOS  NOTA 322'!B5:C5</f>
        <v>SANDRA MARCELA MORA MONTES</v>
      </c>
      <c r="C6" s="51"/>
    </row>
    <row r="7" spans="1:3" ht="15" customHeight="1" x14ac:dyDescent="0.35">
      <c r="A7" s="5" t="s">
        <v>5</v>
      </c>
      <c r="B7" s="51" t="str">
        <f>'AUTOS  NOTA 322'!B6:C6</f>
        <v>DEMANDA DIRECTA</v>
      </c>
      <c r="C7" s="51"/>
    </row>
    <row r="8" spans="1:3" ht="15" customHeight="1" x14ac:dyDescent="0.35">
      <c r="A8" s="31" t="s">
        <v>119</v>
      </c>
      <c r="B8" s="51" t="str">
        <f>'AUTOS  NOTA 322'!B7:C8</f>
        <v>N/A</v>
      </c>
      <c r="C8" s="51"/>
    </row>
    <row r="9" spans="1:3" ht="19" customHeight="1" x14ac:dyDescent="0.35">
      <c r="A9" s="5" t="s">
        <v>120</v>
      </c>
      <c r="B9" s="51"/>
      <c r="C9" s="51"/>
    </row>
    <row r="10" spans="1:3" x14ac:dyDescent="0.35">
      <c r="A10" s="7" t="s">
        <v>82</v>
      </c>
      <c r="B10" s="101">
        <f>'AUTOS NOTA 324'!B20:C20</f>
        <v>4650000</v>
      </c>
      <c r="C10" s="101"/>
    </row>
    <row r="11" spans="1:3" x14ac:dyDescent="0.35">
      <c r="A11" s="7" t="s">
        <v>138</v>
      </c>
      <c r="B11" s="102">
        <f>'AUTOS NOTA 324'!B39:C39</f>
        <v>16666</v>
      </c>
      <c r="C11" s="51"/>
    </row>
    <row r="12" spans="1:3" ht="29" x14ac:dyDescent="0.35">
      <c r="A12" s="7" t="s">
        <v>86</v>
      </c>
      <c r="B12" s="104"/>
      <c r="C12" s="105"/>
    </row>
    <row r="13" spans="1:3" ht="43.5" x14ac:dyDescent="0.35">
      <c r="A13" s="5" t="s">
        <v>87</v>
      </c>
      <c r="B13" s="51"/>
      <c r="C13" s="51"/>
    </row>
    <row r="14" spans="1:3" ht="43.5" x14ac:dyDescent="0.35">
      <c r="A14" s="5" t="s">
        <v>88</v>
      </c>
      <c r="B14" s="51"/>
      <c r="C14" s="51"/>
    </row>
    <row r="15" spans="1:3" x14ac:dyDescent="0.35">
      <c r="A15" s="5" t="s">
        <v>89</v>
      </c>
      <c r="B15" s="6"/>
      <c r="C15" s="6"/>
    </row>
    <row r="16" spans="1:3" x14ac:dyDescent="0.35">
      <c r="A16" s="7" t="s">
        <v>90</v>
      </c>
      <c r="B16" s="51"/>
      <c r="C16" s="51"/>
    </row>
    <row r="17" spans="1:3" x14ac:dyDescent="0.35">
      <c r="A17" s="6" t="s">
        <v>91</v>
      </c>
      <c r="B17" s="105"/>
      <c r="C17" s="105"/>
    </row>
    <row r="18" spans="1:3" x14ac:dyDescent="0.35">
      <c r="A18" s="44" t="s">
        <v>155</v>
      </c>
      <c r="B18" s="103" t="s">
        <v>158</v>
      </c>
      <c r="C18" s="103"/>
    </row>
  </sheetData>
  <mergeCells count="17">
    <mergeCell ref="B18:C18"/>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30" t="s">
        <v>152</v>
      </c>
      <c r="M1" t="s">
        <v>94</v>
      </c>
      <c r="N1" t="s">
        <v>75</v>
      </c>
      <c r="O1" t="s">
        <v>142</v>
      </c>
    </row>
    <row r="2" spans="1:15" x14ac:dyDescent="0.35">
      <c r="A2" t="s">
        <v>94</v>
      </c>
      <c r="B2" t="s">
        <v>45</v>
      </c>
      <c r="C2" t="s">
        <v>95</v>
      </c>
      <c r="D2" s="2" t="s">
        <v>96</v>
      </c>
      <c r="E2" s="1" t="s">
        <v>97</v>
      </c>
      <c r="F2" s="2" t="s">
        <v>79</v>
      </c>
      <c r="G2" s="4">
        <v>0.7</v>
      </c>
      <c r="H2" t="s">
        <v>14</v>
      </c>
      <c r="I2" t="s">
        <v>98</v>
      </c>
      <c r="K2" t="s">
        <v>122</v>
      </c>
      <c r="L2" s="30" t="s">
        <v>123</v>
      </c>
      <c r="M2" t="s">
        <v>99</v>
      </c>
      <c r="N2" t="s">
        <v>77</v>
      </c>
      <c r="O2" t="s">
        <v>45</v>
      </c>
    </row>
    <row r="3" spans="1:15" x14ac:dyDescent="0.35">
      <c r="A3" t="s">
        <v>99</v>
      </c>
      <c r="C3" t="s">
        <v>100</v>
      </c>
      <c r="D3" s="2" t="s">
        <v>101</v>
      </c>
      <c r="E3" s="1" t="s">
        <v>102</v>
      </c>
      <c r="F3" s="2" t="s">
        <v>77</v>
      </c>
      <c r="G3" s="4">
        <v>0.3</v>
      </c>
      <c r="H3" t="s">
        <v>103</v>
      </c>
      <c r="I3" t="s">
        <v>104</v>
      </c>
      <c r="L3" s="30"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30" t="s">
        <v>126</v>
      </c>
    </row>
    <row r="6" spans="1:15" x14ac:dyDescent="0.35">
      <c r="E6" s="1" t="s">
        <v>112</v>
      </c>
      <c r="I6" t="s">
        <v>113</v>
      </c>
      <c r="L6" s="30" t="s">
        <v>153</v>
      </c>
    </row>
    <row r="7" spans="1:15" x14ac:dyDescent="0.35">
      <c r="E7" s="1" t="s">
        <v>114</v>
      </c>
      <c r="I7" t="s">
        <v>145</v>
      </c>
      <c r="L7" s="30" t="s">
        <v>127</v>
      </c>
    </row>
    <row r="8" spans="1:15" x14ac:dyDescent="0.35">
      <c r="E8" s="1" t="s">
        <v>115</v>
      </c>
      <c r="L8" s="30" t="s">
        <v>147</v>
      </c>
    </row>
    <row r="9" spans="1:15" x14ac:dyDescent="0.35">
      <c r="L9" s="30" t="s">
        <v>128</v>
      </c>
    </row>
    <row r="10" spans="1:15" x14ac:dyDescent="0.35">
      <c r="L10" s="30" t="s">
        <v>129</v>
      </c>
    </row>
    <row r="11" spans="1:15" x14ac:dyDescent="0.35">
      <c r="L11" s="30" t="s">
        <v>130</v>
      </c>
    </row>
    <row r="12" spans="1:15" x14ac:dyDescent="0.35">
      <c r="L12" s="30" t="s">
        <v>131</v>
      </c>
    </row>
    <row r="13" spans="1:15" x14ac:dyDescent="0.35">
      <c r="L13" s="30" t="s">
        <v>150</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Laura Marcela Henao Jaimes</cp:lastModifiedBy>
  <cp:revision/>
  <dcterms:created xsi:type="dcterms:W3CDTF">2020-12-07T14:41:17Z</dcterms:created>
  <dcterms:modified xsi:type="dcterms:W3CDTF">2024-10-04T20:35:23Z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