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mc:AlternateContent xmlns:mc="http://schemas.openxmlformats.org/markup-compatibility/2006">
    <mc:Choice Requires="x15">
      <x15ac:absPath xmlns:x15ac="http://schemas.microsoft.com/office/spreadsheetml/2010/11/ac" url="C:\Users\ce02653\Desktop\SANDRA MARCELA MORA MONTES\"/>
    </mc:Choice>
  </mc:AlternateContent>
  <xr:revisionPtr revIDLastSave="0" documentId="13_ncr:1_{2E6B60A8-9EEB-43EB-9B19-A0A216FAD4CC}" xr6:coauthVersionLast="47" xr6:coauthVersionMax="47" xr10:uidLastSave="{00000000-0000-0000-0000-000000000000}"/>
  <bookViews>
    <workbookView xWindow="-110" yWindow="-110" windowWidth="19420" windowHeight="10300" activeTab="1" xr2:uid="{00000000-000D-0000-FFFF-FFFF00000000}"/>
  </bookViews>
  <sheets>
    <sheet name="AUTOS  NOTA 322" sheetId="1" r:id="rId1"/>
    <sheet name="AUTOS NOTA 321" sheetId="7" r:id="rId2"/>
    <sheet name="AUTOS NOTA 324" sheetId="8" r:id="rId3"/>
    <sheet name="TASACION " sheetId="10" state="hidden" r:id="rId4"/>
    <sheet name="AUTOS NOTA 325" sheetId="9" r:id="rId5"/>
    <sheet name="Hoja2" sheetId="6" state="hidden" r:id="rId6"/>
  </sheets>
  <externalReferences>
    <externalReference r:id="rId7"/>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 i="8" l="1"/>
  <c r="B39" i="8" s="1"/>
  <c r="B10" i="9" l="1"/>
  <c r="B2" i="8" l="1"/>
  <c r="B2" i="9" s="1"/>
  <c r="B8" i="9" l="1"/>
  <c r="B7" i="9"/>
  <c r="B6" i="9"/>
  <c r="B5" i="9"/>
  <c r="B4" i="9"/>
  <c r="B3" i="9"/>
  <c r="B8" i="8"/>
  <c r="B7" i="8"/>
  <c r="B6" i="8"/>
  <c r="B5" i="8"/>
  <c r="B4" i="8"/>
  <c r="B3" i="8"/>
  <c r="B8" i="7"/>
  <c r="B4" i="7" l="1"/>
  <c r="B5" i="7"/>
  <c r="B6" i="7"/>
  <c r="B7" i="7"/>
  <c r="B3" i="7"/>
  <c r="B9" i="8"/>
  <c r="B11" i="9" l="1"/>
</calcChain>
</file>

<file path=xl/sharedStrings.xml><?xml version="1.0" encoding="utf-8"?>
<sst xmlns="http://schemas.openxmlformats.org/spreadsheetml/2006/main" count="241" uniqueCount="178">
  <si>
    <t>SOLICITUD DE ANTECEDENTES -ABOGADO EXTERNO-</t>
  </si>
  <si>
    <t>Radicado(23 digitos)</t>
  </si>
  <si>
    <t>Juzgado</t>
  </si>
  <si>
    <t>Demandado</t>
  </si>
  <si>
    <t xml:space="preserve">Demandante </t>
  </si>
  <si>
    <t>Tipo de vinculacion compañía</t>
  </si>
  <si>
    <t xml:space="preserve">Tipo de perjucio </t>
  </si>
  <si>
    <t xml:space="preserve">Domicilio </t>
  </si>
  <si>
    <t xml:space="preserve">Telefono </t>
  </si>
  <si>
    <t>Correo electronico</t>
  </si>
  <si>
    <t xml:space="preserve">Estado Civil </t>
  </si>
  <si>
    <t xml:space="preserve">Fecha de nacimiento </t>
  </si>
  <si>
    <t xml:space="preserve">Fecha de defuncion </t>
  </si>
  <si>
    <t xml:space="preserve">Situcion Laboral </t>
  </si>
  <si>
    <t xml:space="preserve">Ocupado-trabajador cuenta ajena </t>
  </si>
  <si>
    <t xml:space="preserve">Profesion </t>
  </si>
  <si>
    <t xml:space="preserve">Ingresos Netos </t>
  </si>
  <si>
    <t xml:space="preserve">Condicion </t>
  </si>
  <si>
    <t xml:space="preserve">Motociclista </t>
  </si>
  <si>
    <t>Fecha de los hechos</t>
  </si>
  <si>
    <t>Fecha de solicitud audiencia prejudicial</t>
  </si>
  <si>
    <t>Fecha de audiencia prejudicial</t>
  </si>
  <si>
    <t>AMPARO A AFECTAR</t>
  </si>
  <si>
    <t>Asegurado</t>
  </si>
  <si>
    <t>Nit Asegurado</t>
  </si>
  <si>
    <t>Placa vehículo asegurado (si aplica)</t>
  </si>
  <si>
    <t>Fecha de asignación</t>
  </si>
  <si>
    <t>Fecha de notificación</t>
  </si>
  <si>
    <t>REMISION DE ANTECEDENTES - ABOGADO INTERNO-</t>
  </si>
  <si>
    <t>SINIESTRO - APLICATIVO</t>
  </si>
  <si>
    <t>PÓLIZA</t>
  </si>
  <si>
    <t>VALOR ASEGURADO</t>
  </si>
  <si>
    <t>MODALIDAD</t>
  </si>
  <si>
    <t xml:space="preserve">VIGENCIA </t>
  </si>
  <si>
    <t xml:space="preserve">SINIESTRO DENTRO DE LA VIGENCIA? </t>
  </si>
  <si>
    <t>SI</t>
  </si>
  <si>
    <t>CARTERA A DÍA</t>
  </si>
  <si>
    <t>COASEGURO</t>
  </si>
  <si>
    <t>PROPIO</t>
  </si>
  <si>
    <t xml:space="preserve">ASEGURADORAS  </t>
  </si>
  <si>
    <t xml:space="preserve">% DE PARTICIPACION </t>
  </si>
  <si>
    <t>REASEGURO- SUPERA LOS $500M-</t>
  </si>
  <si>
    <t>LARGE GLOSSES</t>
  </si>
  <si>
    <t>MOTIVO DE LA DEMANDA</t>
  </si>
  <si>
    <t xml:space="preserve">OFRECIENTO AUTOS </t>
  </si>
  <si>
    <t>NO</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</si>
  <si>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</si>
  <si>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</si>
  <si>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</si>
  <si>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</si>
  <si>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</si>
  <si>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</si>
  <si>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</si>
  <si>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</si>
  <si>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</si>
  <si>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</si>
  <si>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</si>
  <si>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</si>
  <si>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</si>
  <si>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</si>
  <si>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</si>
  <si>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</si>
  <si>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</si>
  <si>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</si>
  <si>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</si>
  <si>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</si>
  <si>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</si>
  <si>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</si>
  <si>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</si>
  <si>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</si>
  <si>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</si>
  <si>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</si>
  <si>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</si>
  <si>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</si>
  <si>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Extrapatrimoniales</t>
  </si>
  <si>
    <t>PROBABLE</t>
  </si>
  <si>
    <t>DAÑOS MATERIALES</t>
  </si>
  <si>
    <t>EVENTUAL</t>
  </si>
  <si>
    <t>Clasificación Contingencia</t>
  </si>
  <si>
    <t>REMOTO</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</si>
  <si>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</si>
  <si>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</si>
  <si>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</si>
  <si>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Reserva propuesta</t>
  </si>
  <si>
    <t>Defensa de la Aseguradora: (Enumerar y enunciar las excepciones propuestas demanda y/o llamamiento )</t>
  </si>
  <si>
    <t>INFORME ABOGADO INTERNO</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</si>
  <si>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</si>
  <si>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</si>
  <si>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</si>
  <si>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</si>
  <si>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</si>
  <si>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</si>
  <si>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</si>
  <si>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Acompañante motorista</t>
  </si>
  <si>
    <t>OCURRENCIA</t>
  </si>
  <si>
    <t>CEDIDO</t>
  </si>
  <si>
    <t>FACULTATIVO</t>
  </si>
  <si>
    <t xml:space="preserve">Objetado por la Compañía </t>
  </si>
  <si>
    <t xml:space="preserve">Ciclista </t>
  </si>
  <si>
    <t>CLAIMS MADE</t>
  </si>
  <si>
    <t>ACEPTADO</t>
  </si>
  <si>
    <t>AUTOMATICO</t>
  </si>
  <si>
    <t>Pretensiones elevadas- reclamación Compañía</t>
  </si>
  <si>
    <t>Ocupado - Autonomo</t>
  </si>
  <si>
    <t>Cliclista vehículo</t>
  </si>
  <si>
    <t>SUNSET</t>
  </si>
  <si>
    <t>Ofrecimiento muy bajo-reclamación Compañía</t>
  </si>
  <si>
    <t xml:space="preserve">Tareas del hogar </t>
  </si>
  <si>
    <t>DESCUBREMIENTO</t>
  </si>
  <si>
    <t xml:space="preserve">Nuevos reclamantes </t>
  </si>
  <si>
    <t>Pendiente acceder al mercado laboral -pedir a nino</t>
  </si>
  <si>
    <t>Ocupante vehículo</t>
  </si>
  <si>
    <t>Respuesta extemporanea</t>
  </si>
  <si>
    <t>Pasajero servicio publico</t>
  </si>
  <si>
    <t xml:space="preserve">Sin reclamación previa </t>
  </si>
  <si>
    <t xml:space="preserve">Vida/RC medica- aviso de siniestro sin tramite </t>
  </si>
  <si>
    <t>Daño moral</t>
  </si>
  <si>
    <t>Daño a la salud</t>
  </si>
  <si>
    <t>Daño a la Salud que podría interpretarse como daño a la vida de relación</t>
  </si>
  <si>
    <t>INTERVINIENTE</t>
  </si>
  <si>
    <t>CONTINGENCIA</t>
  </si>
  <si>
    <t>LLAMADA EN GARANTIA</t>
  </si>
  <si>
    <t>DEMANDA DIRECTA</t>
  </si>
  <si>
    <t>RCE HOMICIDIO</t>
  </si>
  <si>
    <t>RCE HOMICIDIO-LESION</t>
  </si>
  <si>
    <t>RCE + DAÑOS MATERIALES</t>
  </si>
  <si>
    <t>RCC HOMICIDIO</t>
  </si>
  <si>
    <t>RCC HOMICIDIO-LESION</t>
  </si>
  <si>
    <t>PERDIDA PARCIAL DAÑOS</t>
  </si>
  <si>
    <t>PÉRDIDA PARCIAL HURTO</t>
  </si>
  <si>
    <t>PÉRDIDA TOTAL DAÑOS</t>
  </si>
  <si>
    <t>SUSTRACCIÓN TOTAL</t>
  </si>
  <si>
    <t xml:space="preserve">Numero de identificacion </t>
  </si>
  <si>
    <t>Numero de Lesionados y/o fallecidos  según IPAT</t>
  </si>
  <si>
    <t>No. Póliza vinculada</t>
  </si>
  <si>
    <t>OTROS</t>
  </si>
  <si>
    <t>DEDUCIBLE</t>
  </si>
  <si>
    <t>INTERVINIENTE -Nombre de lesionado o muerto (s) del proceso</t>
  </si>
  <si>
    <t>Reserva CIA</t>
  </si>
  <si>
    <t xml:space="preserve">COMENTARIOS </t>
  </si>
  <si>
    <t xml:space="preserve">VISTO BUENO ABOGADO INTERNO </t>
  </si>
  <si>
    <t>VISTO BUENO ABOGADO INTERNO?</t>
  </si>
  <si>
    <t xml:space="preserve">SI </t>
  </si>
  <si>
    <t>ALLIANZ</t>
  </si>
  <si>
    <t xml:space="preserve">Edad al momento del siniestro </t>
  </si>
  <si>
    <t>Peaton</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</si>
  <si>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</si>
  <si>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RCE DAÑOS MATERIALES</t>
  </si>
  <si>
    <t>DAÑOS VEHICULO ASEGURADO</t>
  </si>
  <si>
    <t>Observaciones sobre el valor de la contingencia: (Se debe explicar como se aterrizaron las pretensiones.) si el caso es de daños indicar el valor comercial del vh</t>
  </si>
  <si>
    <t>NO APLICA</t>
  </si>
  <si>
    <t>COASEGURO RETENCION ALLIANZ (%)</t>
  </si>
  <si>
    <t xml:space="preserve">RCE LESIONES </t>
  </si>
  <si>
    <t>RCC LESIONES</t>
  </si>
  <si>
    <t>CONCURRENCIA</t>
  </si>
  <si>
    <r>
      <t xml:space="preserve">INDIQUE LA PLACA- </t>
    </r>
    <r>
      <rPr>
        <sz val="11"/>
        <color rgb="FFFF0000"/>
        <rFont val="Calibri"/>
        <family val="2"/>
        <scheme val="minor"/>
      </rPr>
      <t>SUSTITUYA</t>
    </r>
  </si>
  <si>
    <t>El proceso es de única o Primera Instancia</t>
  </si>
  <si>
    <t>Superintendencia Financiera</t>
  </si>
  <si>
    <t>Allianz Seguros S.A.</t>
  </si>
  <si>
    <t>N/A</t>
  </si>
  <si>
    <r>
      <t xml:space="preserve">Fecha de contestacion 
*Recomendación: </t>
    </r>
    <r>
      <rPr>
        <sz val="11"/>
        <color theme="1"/>
        <rFont val="Calibri"/>
        <family val="2"/>
        <scheme val="minor"/>
      </rPr>
      <t>Fecha máxima para contestar la demanda acorde a lo estipúlado en la norma.</t>
    </r>
  </si>
  <si>
    <t>Primera Instancia</t>
  </si>
  <si>
    <t>2024020279</t>
  </si>
  <si>
    <t>SANDRA MARCELA MORA MONTES</t>
  </si>
  <si>
    <t>Bogotá D.C.</t>
  </si>
  <si>
    <t xml:space="preserve">sandramora1188@gmail.com </t>
  </si>
  <si>
    <t>14 de julio de 2023</t>
  </si>
  <si>
    <t>FON885</t>
  </si>
  <si>
    <t>25 de septiembre de 2024</t>
  </si>
  <si>
    <t>16 de septiembre de 2024</t>
  </si>
  <si>
    <t>2 de octubre de 2024</t>
  </si>
  <si>
    <t>Unica Instancia</t>
  </si>
  <si>
    <t xml:space="preserve">
1. La demandante adquirió un credito con la entidad Banco Finandina el 29 de octubre de 2018 por la suma de $41.450.000, afirmando que desde esa fecha tiene una póliza que asegura el vehículo con Allianz.
2. La demandante indica que  realizó refinanciación del crédito con el banco, por lo cual le fue cancelado la póliza y la demandante afirma que no tenia conocimiento del hecho.
3. La demandante indica que el vehículo de placas #FON885 tuvo un siniestro el  14 de julio de 2023, el vehículo fue reparado por la demandante por valor de $5.650.0000.
4. La demandante realizo reclamación ante el Banco por los daños del vehículo y ante esto la entidad le indico que no podían atender el siniestro porque la Póliza se encontraba cancelada por el Banco. 
3.	La demandante realizó refinanciación del crédito con el banco, por lo cual le fue cancelado la póliza y la demandante afirma que no tenia conocimiento del hecho.</t>
  </si>
  <si>
    <t>Desde las 00:00 horas del 29/10/2022 hasta las 24:00 horas del 28/10/2023.</t>
  </si>
  <si>
    <t xml:space="preserve">4.650.000 caso pagado </t>
  </si>
  <si>
    <t>Sobre la póliza: 
La señora Sandra reportó a Finandina que había sufrido un accidente el 17 de julio de 2023. El banco validó la información con Promotec, quien informó que la placa del vehículo no tenía póliza, ya que esta se encontraba excluida por la aseguradora Allianz. Esta exclusión fue solicitada por el banco en el archivo de exclusiones reportado en la semana del 23 al 26 de mayo, debido a la cancelación de la obligación.
Sin embargo, esto fue un error, ya que la señora Sandra no había cancelado su obligación sino que realizó un retranqueo, es decir, una refinanciación de su crédito. Al aclarar esta situación, Promotec solicitó "la reactivación de la póliza que ampara al vehículo con placas FON885, la cual se envió a excluir en la semana del 23 al 26 de mayo, debido a que por error operativo el banco la envió a cancelar, pero el cliente aún tiene interés asegurable." En consecuencia, Allianz procedió a activar la póliza.
Siniestro: 
Se atendió favorablemente a la señora Sandra y se pago un indemnización de $4.650.000</t>
  </si>
  <si>
    <t xml:space="preserve">importante: </t>
  </si>
  <si>
    <t>SINIESTRO     134788328 LEGIS APJ32628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</si>
</sst>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quot;$&quot;\ * #,##0_-;\-&quot;$&quot;\ * #,##0_-;_-&quot;$&quot;\ * &quot;-&quot;_-;_-@_-"/>
  </numFmts>
  <fonts count="9"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u/>
      <sz val="11"/>
      <color theme="10"/>
      <name val="Calibri"/>
      <family val="2"/>
      <scheme val="minor"/>
    </font>
    <font>
      <sz val="11"/>
      <color rgb="FFFF0000"/>
      <name val="Calibri"/>
      <family val="2"/>
      <scheme val="minor"/>
    </font>
  </fonts>
  <fills count="8">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xf numFmtId="42"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cellStyleXfs>
  <cellXfs count="106">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42" fontId="0" fillId="0" borderId="0" xfId="0" applyNumberFormat="1"/>
    <xf numFmtId="9" fontId="0" fillId="0" borderId="0" xfId="1" applyNumberFormat="1" applyFont="1"/>
    <xf numFmtId="0" fontId="2" fillId="7" borderId="1" xfId="0" applyFont="1" applyFill="1" applyBorder="1" applyAlignment="1">
      <alignment horizontal="justify" vertical="top" wrapText="1"/>
    </xf>
    <xf numFmtId="42"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42"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42"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2" xfId="0" applyFont="1" applyBorder="1" applyAlignment="1" applyProtection="1">
      <alignment horizontal="justify" vertical="top" wrapText="1"/>
      <protection locked="0"/>
    </xf>
    <xf numFmtId="0" fontId="2" fillId="0" borderId="1" xfId="0" applyFont="1" applyBorder="1" applyAlignment="1" applyProtection="1">
      <alignment horizontal="justify" vertical="top"/>
      <protection locked="0"/>
    </xf>
    <xf numFmtId="42" fontId="6" fillId="7" borderId="1" xfId="1" applyFont="1" applyFill="1" applyBorder="1" applyAlignment="1" applyProtection="1">
      <alignment horizontal="center" vertical="top"/>
      <protection locked="0"/>
    </xf>
    <xf numFmtId="42" fontId="4" fillId="7" borderId="1" xfId="1" applyFont="1" applyFill="1" applyBorder="1" applyAlignment="1" applyProtection="1">
      <alignment horizontal="center" vertical="top"/>
      <protection locked="0"/>
    </xf>
    <xf numFmtId="0" fontId="0" fillId="0" borderId="1" xfId="0" applyBorder="1" applyAlignment="1" applyProtection="1">
      <alignment horizontal="center" vertical="center"/>
      <protection locked="0"/>
    </xf>
    <xf numFmtId="0" fontId="3" fillId="2" borderId="4" xfId="0" applyFont="1" applyFill="1" applyBorder="1" applyAlignment="1" applyProtection="1">
      <alignment horizontal="center" vertical="top"/>
      <protection locked="0"/>
    </xf>
    <xf numFmtId="0" fontId="2" fillId="0" borderId="0" xfId="0" applyFont="1" applyAlignment="1">
      <alignment horizontal="justify" vertical="top"/>
    </xf>
    <xf numFmtId="0" fontId="0" fillId="7" borderId="1" xfId="0" applyFill="1" applyBorder="1" applyAlignment="1">
      <alignment horizontal="justify" vertical="top" wrapText="1"/>
    </xf>
    <xf numFmtId="0" fontId="0" fillId="7" borderId="1" xfId="0" applyFill="1" applyBorder="1" applyAlignment="1">
      <alignment horizontal="justify" vertical="top"/>
    </xf>
    <xf numFmtId="15" fontId="0" fillId="7" borderId="1" xfId="0" applyNumberFormat="1" applyFill="1" applyBorder="1" applyAlignment="1">
      <alignment horizontal="justify" vertical="top" wrapText="1"/>
    </xf>
    <xf numFmtId="0" fontId="0" fillId="0" borderId="1" xfId="0" applyBorder="1" applyAlignment="1">
      <alignment horizontal="justify" vertical="top" wrapText="1"/>
    </xf>
    <xf numFmtId="0" fontId="7" fillId="0" borderId="1" xfId="3" applyBorder="1" applyAlignment="1">
      <alignment horizontal="justify" vertical="top" wrapText="1"/>
    </xf>
    <xf numFmtId="0" fontId="0" fillId="0" borderId="1" xfId="0" applyBorder="1" applyAlignment="1">
      <alignment horizontal="justify" vertical="top"/>
    </xf>
    <xf numFmtId="14" fontId="0" fillId="0" borderId="1" xfId="0" applyNumberFormat="1" applyBorder="1" applyAlignment="1">
      <alignment horizontal="justify" vertical="top"/>
    </xf>
    <xf numFmtId="14" fontId="0" fillId="7" borderId="2" xfId="0" applyNumberFormat="1" applyFill="1" applyBorder="1" applyAlignment="1">
      <alignment horizontal="justify" vertical="top"/>
    </xf>
    <xf numFmtId="0" fontId="0" fillId="7" borderId="3" xfId="0" applyFill="1" applyBorder="1" applyAlignment="1">
      <alignment horizontal="justify" vertical="top"/>
    </xf>
    <xf numFmtId="0" fontId="3" fillId="2" borderId="6" xfId="0" applyFont="1" applyFill="1" applyBorder="1" applyAlignment="1">
      <alignment horizontal="center" vertical="top"/>
    </xf>
    <xf numFmtId="0" fontId="0" fillId="0" borderId="2" xfId="0" applyBorder="1" applyAlignment="1">
      <alignment horizontal="justify" vertical="top"/>
    </xf>
    <xf numFmtId="0" fontId="0" fillId="0" borderId="3" xfId="0" applyBorder="1" applyAlignment="1">
      <alignment horizontal="justify" vertical="top"/>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2" fillId="7" borderId="1" xfId="0" applyFont="1" applyFill="1" applyBorder="1" applyAlignment="1">
      <alignment horizontal="justify" vertical="top" wrapText="1"/>
    </xf>
    <xf numFmtId="0" fontId="3" fillId="2" borderId="4" xfId="0" applyFont="1" applyFill="1" applyBorder="1" applyAlignment="1">
      <alignment horizontal="center" vertical="top"/>
    </xf>
    <xf numFmtId="0" fontId="0" fillId="0" borderId="2" xfId="0" applyBorder="1" applyAlignment="1">
      <alignment horizontal="center" vertical="top"/>
    </xf>
    <xf numFmtId="0" fontId="0" fillId="0" borderId="3" xfId="0" applyBorder="1" applyAlignment="1">
      <alignment horizontal="center" vertical="top"/>
    </xf>
    <xf numFmtId="0" fontId="4" fillId="2" borderId="4" xfId="0" applyFont="1" applyFill="1" applyBorder="1" applyAlignment="1">
      <alignment horizontal="justify" vertical="top"/>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42" fontId="0" fillId="0" borderId="2" xfId="1" applyFont="1" applyBorder="1" applyAlignment="1">
      <alignment horizontal="center" vertical="top"/>
    </xf>
    <xf numFmtId="42" fontId="0" fillId="0" borderId="3" xfId="1" applyFont="1" applyBorder="1" applyAlignment="1">
      <alignment horizontal="center" vertical="top"/>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42" fontId="0" fillId="5" borderId="2" xfId="1" applyFont="1" applyFill="1" applyBorder="1" applyAlignment="1" applyProtection="1">
      <alignment horizontal="justify" vertical="top"/>
      <protection locked="0"/>
    </xf>
    <xf numFmtId="42" fontId="0" fillId="5" borderId="3" xfId="1" applyFont="1" applyFill="1" applyBorder="1" applyAlignment="1" applyProtection="1">
      <alignment horizontal="justify" vertical="top"/>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pplyProtection="1">
      <alignment horizontal="center"/>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42"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xf numFmtId="42" fontId="0" fillId="5" borderId="1" xfId="1" applyFont="1" applyFill="1" applyBorder="1" applyAlignment="1">
      <alignment horizontal="justify" vertical="top"/>
    </xf>
    <xf numFmtId="42" fontId="0" fillId="0" borderId="1" xfId="0" applyNumberFormat="1" applyBorder="1" applyAlignment="1">
      <alignment horizontal="justify" vertical="top"/>
    </xf>
    <xf numFmtId="0" fontId="0" fillId="0" borderId="4" xfId="0" applyBorder="1"/>
    <xf numFmtId="0" fontId="0" fillId="0" borderId="1" xfId="0" applyBorder="1" applyAlignment="1">
      <alignment horizontal="center" vertical="top" wrapText="1"/>
    </xf>
    <xf numFmtId="0" fontId="0" fillId="0" borderId="1" xfId="0" applyBorder="1" applyAlignment="1">
      <alignment horizontal="center" vertical="top"/>
    </xf>
    <xf numFmtId="0" fontId="0" fillId="0" borderId="0" xfId="0" applyAlignment="1">
      <alignment wrapText="1"/>
    </xf>
    <xf numFmtId="0" fontId="0" fillId="0" borderId="4" xfId="0" applyBorder="1" applyAlignment="1">
      <alignment horizontal="center"/>
    </xf>
  </cellXfs>
  <cellStyles count="4">
    <cellStyle name="Hipervínculo" xfId="3" builtinId="8"/>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0\Litigios\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sandramora1188@gmail.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0"/>
  <sheetViews>
    <sheetView zoomScale="120" zoomScaleNormal="120" workbookViewId="0">
      <selection activeCell="B2" sqref="B2:C2"/>
    </sheetView>
  </sheetViews>
  <sheetFormatPr baseColWidth="10" defaultColWidth="0" defaultRowHeight="14.5" x14ac:dyDescent="0.35"/>
  <cols>
    <col min="1" max="1" width="53.54296875" style="8" customWidth="1"/>
    <col min="2" max="2" width="55.1796875" style="8" customWidth="1"/>
    <col min="3" max="3" width="19.1796875" style="8" customWidth="1"/>
    <col min="4" max="16384" width="11.453125" style="2" hidden="1"/>
  </cols>
  <sheetData>
    <row r="1" spans="1:3" ht="18.5" x14ac:dyDescent="0.35">
      <c r="A1" s="53" t="s">
        <v>0</v>
      </c>
      <c r="B1" s="53"/>
      <c r="C1" s="53"/>
    </row>
    <row r="2" spans="1:3" x14ac:dyDescent="0.35">
      <c r="A2" s="5" t="s">
        <v>1</v>
      </c>
      <c r="B2" s="56" t="s">
        <v>162</v>
      </c>
      <c r="C2" s="57"/>
    </row>
    <row r="3" spans="1:3" x14ac:dyDescent="0.35">
      <c r="A3" s="5" t="s">
        <v>2</v>
      </c>
      <c r="B3" s="54" t="s">
        <v>157</v>
      </c>
      <c r="C3" s="55"/>
    </row>
    <row r="4" spans="1:3" x14ac:dyDescent="0.35">
      <c r="A4" s="5" t="s">
        <v>3</v>
      </c>
      <c r="B4" s="54" t="s">
        <v>158</v>
      </c>
      <c r="C4" s="55"/>
    </row>
    <row r="5" spans="1:3" ht="31.5" customHeight="1" x14ac:dyDescent="0.35">
      <c r="A5" s="5" t="s">
        <v>4</v>
      </c>
      <c r="B5" s="54" t="s">
        <v>163</v>
      </c>
      <c r="C5" s="55"/>
    </row>
    <row r="6" spans="1:3" x14ac:dyDescent="0.35">
      <c r="A6" s="5" t="s">
        <v>5</v>
      </c>
      <c r="B6" s="49" t="s">
        <v>122</v>
      </c>
      <c r="C6" s="49"/>
    </row>
    <row r="7" spans="1:3" x14ac:dyDescent="0.35">
      <c r="A7" s="27" t="s">
        <v>6</v>
      </c>
      <c r="B7" s="54" t="s">
        <v>128</v>
      </c>
      <c r="C7" s="55"/>
    </row>
    <row r="8" spans="1:3" ht="36.5" customHeight="1" x14ac:dyDescent="0.35">
      <c r="A8" s="27" t="s">
        <v>137</v>
      </c>
      <c r="B8" s="49" t="s">
        <v>159</v>
      </c>
      <c r="C8" s="49"/>
    </row>
    <row r="9" spans="1:3" x14ac:dyDescent="0.35">
      <c r="A9" s="27" t="s">
        <v>132</v>
      </c>
      <c r="B9" s="49" t="s">
        <v>159</v>
      </c>
      <c r="C9" s="49"/>
    </row>
    <row r="10" spans="1:3" x14ac:dyDescent="0.35">
      <c r="A10" s="27" t="s">
        <v>7</v>
      </c>
      <c r="B10" s="47" t="s">
        <v>164</v>
      </c>
      <c r="C10" s="47"/>
    </row>
    <row r="11" spans="1:3" ht="30" customHeight="1" x14ac:dyDescent="0.35">
      <c r="A11" s="28" t="s">
        <v>8</v>
      </c>
      <c r="B11" s="47">
        <v>3246842616</v>
      </c>
      <c r="C11" s="47"/>
    </row>
    <row r="12" spans="1:3" ht="30" customHeight="1" x14ac:dyDescent="0.35">
      <c r="A12" s="5" t="s">
        <v>9</v>
      </c>
      <c r="B12" s="48" t="s">
        <v>165</v>
      </c>
      <c r="C12" s="47"/>
    </row>
    <row r="13" spans="1:3" x14ac:dyDescent="0.35">
      <c r="A13" s="5" t="s">
        <v>10</v>
      </c>
      <c r="B13" s="49" t="s">
        <v>159</v>
      </c>
      <c r="C13" s="49"/>
    </row>
    <row r="14" spans="1:3" x14ac:dyDescent="0.35">
      <c r="A14" s="5" t="s">
        <v>11</v>
      </c>
      <c r="B14" s="49" t="s">
        <v>159</v>
      </c>
      <c r="C14" s="49"/>
    </row>
    <row r="15" spans="1:3" x14ac:dyDescent="0.35">
      <c r="A15" s="5" t="s">
        <v>144</v>
      </c>
      <c r="B15" s="49" t="s">
        <v>159</v>
      </c>
      <c r="C15" s="49"/>
    </row>
    <row r="16" spans="1:3" x14ac:dyDescent="0.35">
      <c r="A16" s="5" t="s">
        <v>12</v>
      </c>
      <c r="B16" s="49" t="s">
        <v>159</v>
      </c>
      <c r="C16" s="49"/>
    </row>
    <row r="17" spans="1:3" ht="15" customHeight="1" x14ac:dyDescent="0.35">
      <c r="A17" s="5" t="s">
        <v>13</v>
      </c>
      <c r="B17" s="49" t="s">
        <v>159</v>
      </c>
      <c r="C17" s="49"/>
    </row>
    <row r="18" spans="1:3" x14ac:dyDescent="0.35">
      <c r="A18" s="5" t="s">
        <v>15</v>
      </c>
      <c r="B18" s="49" t="s">
        <v>159</v>
      </c>
      <c r="C18" s="49"/>
    </row>
    <row r="19" spans="1:3" ht="18.75" customHeight="1" x14ac:dyDescent="0.35">
      <c r="A19" s="5" t="s">
        <v>16</v>
      </c>
      <c r="B19" s="49" t="s">
        <v>159</v>
      </c>
      <c r="C19" s="49"/>
    </row>
    <row r="20" spans="1:3" x14ac:dyDescent="0.35">
      <c r="A20" s="5" t="s">
        <v>133</v>
      </c>
      <c r="B20" s="49">
        <v>0</v>
      </c>
      <c r="C20" s="49"/>
    </row>
    <row r="21" spans="1:3" ht="17.25" customHeight="1" x14ac:dyDescent="0.35">
      <c r="A21" s="5" t="s">
        <v>17</v>
      </c>
      <c r="B21" s="47"/>
      <c r="C21" s="47"/>
    </row>
    <row r="22" spans="1:3" x14ac:dyDescent="0.35">
      <c r="A22" s="27" t="s">
        <v>19</v>
      </c>
      <c r="B22" s="44" t="s">
        <v>166</v>
      </c>
      <c r="C22" s="44"/>
    </row>
    <row r="23" spans="1:3" x14ac:dyDescent="0.35">
      <c r="A23" s="27" t="s">
        <v>20</v>
      </c>
      <c r="B23" s="46" t="s">
        <v>159</v>
      </c>
      <c r="C23" s="44"/>
    </row>
    <row r="24" spans="1:3" x14ac:dyDescent="0.35">
      <c r="A24" s="27" t="s">
        <v>21</v>
      </c>
      <c r="B24" s="46" t="s">
        <v>159</v>
      </c>
      <c r="C24" s="44"/>
    </row>
    <row r="25" spans="1:3" x14ac:dyDescent="0.35">
      <c r="A25" s="58" t="s">
        <v>146</v>
      </c>
      <c r="B25" s="44" t="s">
        <v>172</v>
      </c>
      <c r="C25" s="45"/>
    </row>
    <row r="26" spans="1:3" x14ac:dyDescent="0.35">
      <c r="A26" s="58"/>
      <c r="B26" s="45"/>
      <c r="C26" s="45"/>
    </row>
    <row r="27" spans="1:3" ht="100.5" customHeight="1" x14ac:dyDescent="0.35">
      <c r="A27" s="58"/>
      <c r="B27" s="45"/>
      <c r="C27" s="45"/>
    </row>
    <row r="28" spans="1:3" x14ac:dyDescent="0.35">
      <c r="A28" s="27" t="s">
        <v>23</v>
      </c>
      <c r="B28" s="45" t="s">
        <v>163</v>
      </c>
      <c r="C28" s="45"/>
    </row>
    <row r="29" spans="1:3" x14ac:dyDescent="0.35">
      <c r="A29" s="27" t="s">
        <v>24</v>
      </c>
      <c r="B29" s="45"/>
      <c r="C29" s="45"/>
    </row>
    <row r="30" spans="1:3" x14ac:dyDescent="0.35">
      <c r="A30" s="27" t="s">
        <v>25</v>
      </c>
      <c r="B30" s="45" t="s">
        <v>167</v>
      </c>
      <c r="C30" s="45"/>
    </row>
    <row r="31" spans="1:3" x14ac:dyDescent="0.35">
      <c r="A31" s="27" t="s">
        <v>134</v>
      </c>
      <c r="B31" s="45">
        <v>23056430</v>
      </c>
      <c r="C31" s="45"/>
    </row>
    <row r="32" spans="1:3" x14ac:dyDescent="0.35">
      <c r="A32" s="27" t="s">
        <v>26</v>
      </c>
      <c r="B32" s="51" t="s">
        <v>168</v>
      </c>
      <c r="C32" s="52"/>
    </row>
    <row r="33" spans="1:3" x14ac:dyDescent="0.35">
      <c r="A33" s="5" t="s">
        <v>27</v>
      </c>
      <c r="B33" s="50" t="s">
        <v>169</v>
      </c>
      <c r="C33" s="50"/>
    </row>
    <row r="34" spans="1:3" ht="43.5" x14ac:dyDescent="0.35">
      <c r="A34" s="5" t="s">
        <v>160</v>
      </c>
      <c r="B34" s="50" t="s">
        <v>170</v>
      </c>
      <c r="C34" s="49"/>
    </row>
    <row r="35" spans="1:3" x14ac:dyDescent="0.35">
      <c r="A35" s="43" t="s">
        <v>156</v>
      </c>
      <c r="B35" s="8" t="s">
        <v>171</v>
      </c>
    </row>
    <row r="37" spans="1:3" ht="15" customHeight="1" x14ac:dyDescent="0.35"/>
    <row r="38" spans="1:3" ht="15" customHeight="1" x14ac:dyDescent="0.35"/>
    <row r="45" spans="1:3" ht="15" customHeight="1" x14ac:dyDescent="0.35"/>
    <row r="50" spans="6:6" ht="18" customHeight="1" x14ac:dyDescent="0.35"/>
    <row r="53" spans="6:6" x14ac:dyDescent="0.35">
      <c r="F53" s="4"/>
    </row>
    <row r="54" spans="6:6" x14ac:dyDescent="0.35">
      <c r="F54" s="4"/>
    </row>
    <row r="55" spans="6:6" x14ac:dyDescent="0.35">
      <c r="F55" s="4"/>
    </row>
    <row r="66" ht="36" customHeight="1" x14ac:dyDescent="0.35"/>
    <row r="78" ht="33.75" customHeight="1" x14ac:dyDescent="0.35"/>
    <row r="79" ht="33.75" customHeight="1" x14ac:dyDescent="0.35"/>
    <row r="80" ht="33.75" customHeight="1" x14ac:dyDescent="0.35"/>
  </sheetData>
  <dataConsolidate/>
  <mergeCells count="33">
    <mergeCell ref="B28:C28"/>
    <mergeCell ref="A1:C1"/>
    <mergeCell ref="B20:C20"/>
    <mergeCell ref="B17:C17"/>
    <mergeCell ref="B7:C7"/>
    <mergeCell ref="B18:C18"/>
    <mergeCell ref="B19:C19"/>
    <mergeCell ref="B2:C2"/>
    <mergeCell ref="B3:C3"/>
    <mergeCell ref="B4:C4"/>
    <mergeCell ref="B5:C5"/>
    <mergeCell ref="A25:A27"/>
    <mergeCell ref="B6:C6"/>
    <mergeCell ref="B8:C8"/>
    <mergeCell ref="B9:C9"/>
    <mergeCell ref="B10:C10"/>
    <mergeCell ref="B34:C34"/>
    <mergeCell ref="B33:C33"/>
    <mergeCell ref="B31:C31"/>
    <mergeCell ref="B30:C30"/>
    <mergeCell ref="B29:C29"/>
    <mergeCell ref="B32:C32"/>
    <mergeCell ref="B25:C27"/>
    <mergeCell ref="B24:C24"/>
    <mergeCell ref="B23:C23"/>
    <mergeCell ref="B22:C22"/>
    <mergeCell ref="B11:C11"/>
    <mergeCell ref="B12:C12"/>
    <mergeCell ref="B13:C13"/>
    <mergeCell ref="B14:C14"/>
    <mergeCell ref="B21:C21"/>
    <mergeCell ref="B15:C15"/>
    <mergeCell ref="B16:C16"/>
  </mergeCells>
  <hyperlinks>
    <hyperlink ref="B12" r:id="rId1" xr:uid="{5FED13F7-0B2E-4ADB-AB58-0CC092118A98}"/>
  </hyperlinks>
  <pageMargins left="0.7" right="0.7" top="0.75" bottom="0.75" header="0.3" footer="0.3"/>
  <pageSetup orientation="portrait" r:id="rId2"/>
  <headerFooter>
    <oddHeader>&amp;C&amp;"Calibri"&amp;10&amp;K000000 Internal&amp;1#_x000D_</oddHeader>
  </headerFooter>
  <extLst>
    <ext xmlns:x14="http://schemas.microsoft.com/office/spreadsheetml/2009/9/main" uri="{CCE6A557-97BC-4b89-ADB6-D9C93CAAB3DF}">
      <x14:dataValidations xmlns:xm="http://schemas.microsoft.com/office/excel/2006/main" count="3">
        <x14:dataValidation type="list" allowBlank="1" showInputMessage="1" showErrorMessage="1" xr:uid="{666CA25D-9895-4FFF-8C94-EA211A77A836}">
          <x14:formula1>
            <xm:f>Hoja2!$I$1:$I$7</xm:f>
          </x14:formula1>
          <xm:sqref>B21:C21</xm:sqref>
        </x14:dataValidation>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1"/>
  <sheetViews>
    <sheetView tabSelected="1" zoomScale="85" zoomScaleNormal="85" workbookViewId="0">
      <selection activeCell="B6" sqref="B6:C6"/>
    </sheetView>
  </sheetViews>
  <sheetFormatPr baseColWidth="10" defaultColWidth="0" defaultRowHeight="14.5" x14ac:dyDescent="0.35"/>
  <cols>
    <col min="1" max="1" width="49.81640625" customWidth="1"/>
    <col min="2" max="2" width="31.453125" customWidth="1"/>
    <col min="3" max="3" width="90.1796875" customWidth="1"/>
    <col min="4" max="16384" width="11.453125" hidden="1"/>
  </cols>
  <sheetData>
    <row r="1" spans="1:3" ht="18.5" x14ac:dyDescent="0.35">
      <c r="A1" s="59" t="s">
        <v>28</v>
      </c>
      <c r="B1" s="59"/>
      <c r="C1" s="59"/>
    </row>
    <row r="2" spans="1:3" ht="15.75" customHeight="1" x14ac:dyDescent="0.35">
      <c r="A2" s="20" t="s">
        <v>29</v>
      </c>
      <c r="B2" s="60" t="s">
        <v>177</v>
      </c>
      <c r="C2" s="61"/>
    </row>
    <row r="3" spans="1:3" s="2" customFormat="1" x14ac:dyDescent="0.35">
      <c r="A3" s="5" t="s">
        <v>1</v>
      </c>
      <c r="B3" s="49" t="str">
        <f>'AUTOS  NOTA 322'!B2:C2</f>
        <v>2024020279</v>
      </c>
      <c r="C3" s="49"/>
    </row>
    <row r="4" spans="1:3" s="2" customFormat="1" x14ac:dyDescent="0.35">
      <c r="A4" s="5" t="s">
        <v>2</v>
      </c>
      <c r="B4" s="49" t="str">
        <f>'AUTOS  NOTA 322'!B3:C3</f>
        <v>Superintendencia Financiera</v>
      </c>
      <c r="C4" s="49"/>
    </row>
    <row r="5" spans="1:3" s="2" customFormat="1" x14ac:dyDescent="0.35">
      <c r="A5" s="5" t="s">
        <v>3</v>
      </c>
      <c r="B5" s="49" t="str">
        <f>'AUTOS  NOTA 322'!B4:C4</f>
        <v>Allianz Seguros S.A.</v>
      </c>
      <c r="C5" s="49"/>
    </row>
    <row r="6" spans="1:3" s="2" customFormat="1" x14ac:dyDescent="0.35">
      <c r="A6" s="5" t="s">
        <v>4</v>
      </c>
      <c r="B6" s="49" t="str">
        <f>'AUTOS  NOTA 322'!B5:C5</f>
        <v>SANDRA MARCELA MORA MONTES</v>
      </c>
      <c r="C6" s="49"/>
    </row>
    <row r="7" spans="1:3" s="2" customFormat="1" x14ac:dyDescent="0.35">
      <c r="A7" s="5" t="s">
        <v>5</v>
      </c>
      <c r="B7" s="49" t="str">
        <f>'AUTOS  NOTA 322'!B6:C6</f>
        <v>DEMANDA DIRECTA</v>
      </c>
      <c r="C7" s="49"/>
    </row>
    <row r="8" spans="1:3" s="2" customFormat="1" x14ac:dyDescent="0.35">
      <c r="A8" s="30" t="s">
        <v>119</v>
      </c>
      <c r="B8" s="49" t="str">
        <f>'AUTOS  NOTA 322'!B7:C8</f>
        <v>N/A</v>
      </c>
      <c r="C8" s="49"/>
    </row>
    <row r="9" spans="1:3" x14ac:dyDescent="0.35">
      <c r="A9" s="20" t="s">
        <v>30</v>
      </c>
      <c r="B9" s="49">
        <v>23056430</v>
      </c>
      <c r="C9" s="49"/>
    </row>
    <row r="10" spans="1:3" x14ac:dyDescent="0.35">
      <c r="A10" s="20" t="s">
        <v>22</v>
      </c>
      <c r="B10" s="54" t="s">
        <v>128</v>
      </c>
      <c r="C10" s="55"/>
    </row>
    <row r="11" spans="1:3" x14ac:dyDescent="0.35">
      <c r="A11" s="20" t="s">
        <v>31</v>
      </c>
      <c r="B11" s="74">
        <v>49500000</v>
      </c>
      <c r="C11" s="75"/>
    </row>
    <row r="12" spans="1:3" x14ac:dyDescent="0.35">
      <c r="A12" s="20" t="s">
        <v>136</v>
      </c>
      <c r="B12" s="74">
        <v>1000000</v>
      </c>
      <c r="C12" s="75"/>
    </row>
    <row r="13" spans="1:3" x14ac:dyDescent="0.35">
      <c r="A13" s="20" t="s">
        <v>32</v>
      </c>
      <c r="B13" s="54" t="s">
        <v>94</v>
      </c>
      <c r="C13" s="55"/>
    </row>
    <row r="14" spans="1:3" x14ac:dyDescent="0.35">
      <c r="A14" s="20" t="s">
        <v>33</v>
      </c>
      <c r="B14" s="47" t="s">
        <v>173</v>
      </c>
      <c r="C14" s="49"/>
    </row>
    <row r="15" spans="1:3" x14ac:dyDescent="0.35">
      <c r="A15" s="20" t="s">
        <v>34</v>
      </c>
      <c r="B15" s="49"/>
      <c r="C15" s="49"/>
    </row>
    <row r="16" spans="1:3" x14ac:dyDescent="0.35">
      <c r="A16" s="20" t="s">
        <v>36</v>
      </c>
      <c r="B16" s="49"/>
      <c r="C16" s="49"/>
    </row>
    <row r="17" spans="1:3" x14ac:dyDescent="0.35">
      <c r="A17" s="76" t="s">
        <v>37</v>
      </c>
      <c r="B17" s="49"/>
      <c r="C17" s="49"/>
    </row>
    <row r="18" spans="1:3" x14ac:dyDescent="0.35">
      <c r="A18" s="77"/>
      <c r="B18" s="10" t="s">
        <v>39</v>
      </c>
      <c r="C18" s="10" t="s">
        <v>40</v>
      </c>
    </row>
    <row r="19" spans="1:3" x14ac:dyDescent="0.35">
      <c r="A19" s="77"/>
      <c r="B19" s="6" t="s">
        <v>143</v>
      </c>
      <c r="C19" s="6"/>
    </row>
    <row r="20" spans="1:3" x14ac:dyDescent="0.35">
      <c r="A20" s="77"/>
      <c r="B20" s="6"/>
      <c r="C20" s="6"/>
    </row>
    <row r="21" spans="1:3" x14ac:dyDescent="0.35">
      <c r="A21" s="78"/>
      <c r="B21" s="6"/>
      <c r="C21" s="6"/>
    </row>
    <row r="22" spans="1:3" x14ac:dyDescent="0.35">
      <c r="A22" s="20" t="s">
        <v>41</v>
      </c>
      <c r="B22" s="49"/>
      <c r="C22" s="49"/>
    </row>
    <row r="23" spans="1:3" x14ac:dyDescent="0.35">
      <c r="A23" s="20" t="s">
        <v>42</v>
      </c>
      <c r="B23" s="60"/>
      <c r="C23" s="61"/>
    </row>
    <row r="24" spans="1:3" x14ac:dyDescent="0.35">
      <c r="A24" s="20" t="s">
        <v>43</v>
      </c>
      <c r="B24" s="49" t="s">
        <v>102</v>
      </c>
      <c r="C24" s="49"/>
    </row>
    <row r="25" spans="1:3" x14ac:dyDescent="0.35">
      <c r="A25" s="20" t="s">
        <v>44</v>
      </c>
      <c r="B25" s="49" t="s">
        <v>35</v>
      </c>
      <c r="C25" s="49"/>
    </row>
    <row r="26" spans="1:3" x14ac:dyDescent="0.35">
      <c r="A26" s="20" t="s">
        <v>46</v>
      </c>
      <c r="B26" s="49" t="s">
        <v>174</v>
      </c>
      <c r="C26" s="49"/>
    </row>
    <row r="27" spans="1:3" x14ac:dyDescent="0.35">
      <c r="A27" s="19" t="s">
        <v>47</v>
      </c>
      <c r="B27" s="49"/>
      <c r="C27" s="49"/>
    </row>
    <row r="28" spans="1:3" x14ac:dyDescent="0.35">
      <c r="A28" s="62" t="s">
        <v>48</v>
      </c>
      <c r="B28" s="62"/>
      <c r="C28" s="62"/>
    </row>
    <row r="29" spans="1:3" x14ac:dyDescent="0.35">
      <c r="A29" s="72" t="s">
        <v>49</v>
      </c>
      <c r="B29" s="73"/>
      <c r="C29" s="11"/>
    </row>
    <row r="30" spans="1:3" x14ac:dyDescent="0.35">
      <c r="A30" s="72" t="s">
        <v>50</v>
      </c>
      <c r="B30" s="73"/>
      <c r="C30" s="11"/>
    </row>
    <row r="31" spans="1:3" x14ac:dyDescent="0.35">
      <c r="A31" s="72" t="s">
        <v>51</v>
      </c>
      <c r="B31" s="73"/>
      <c r="C31" s="12"/>
    </row>
    <row r="32" spans="1:3" x14ac:dyDescent="0.35">
      <c r="A32" s="72" t="s">
        <v>52</v>
      </c>
      <c r="B32" s="73"/>
      <c r="C32" s="11"/>
    </row>
    <row r="33" spans="1:3" x14ac:dyDescent="0.35">
      <c r="A33" s="72" t="s">
        <v>53</v>
      </c>
      <c r="B33" s="73"/>
      <c r="C33" s="11"/>
    </row>
    <row r="34" spans="1:3" x14ac:dyDescent="0.35">
      <c r="A34" s="72" t="s">
        <v>54</v>
      </c>
      <c r="B34" s="73"/>
      <c r="C34" s="13"/>
    </row>
    <row r="35" spans="1:3" x14ac:dyDescent="0.35">
      <c r="A35" s="63" t="s">
        <v>55</v>
      </c>
      <c r="B35" s="64"/>
      <c r="C35" s="14"/>
    </row>
    <row r="36" spans="1:3" x14ac:dyDescent="0.35">
      <c r="A36" s="63" t="s">
        <v>56</v>
      </c>
      <c r="B36" s="64"/>
      <c r="C36" s="15"/>
    </row>
    <row r="37" spans="1:3" x14ac:dyDescent="0.35">
      <c r="A37" s="65" t="s">
        <v>57</v>
      </c>
      <c r="B37" s="66"/>
      <c r="C37" s="15"/>
    </row>
    <row r="38" spans="1:3" x14ac:dyDescent="0.35">
      <c r="A38" s="67"/>
      <c r="B38" s="68"/>
      <c r="C38" s="15"/>
    </row>
    <row r="39" spans="1:3" x14ac:dyDescent="0.35">
      <c r="A39" s="69"/>
      <c r="B39" s="70"/>
      <c r="C39" s="15"/>
    </row>
    <row r="40" spans="1:3" x14ac:dyDescent="0.35">
      <c r="A40" s="71" t="s">
        <v>58</v>
      </c>
      <c r="B40" s="71"/>
      <c r="C40" s="71"/>
    </row>
    <row r="41" spans="1:3" x14ac:dyDescent="0.35">
      <c r="A41" s="17" t="s">
        <v>59</v>
      </c>
      <c r="B41" s="18"/>
      <c r="C41" s="15"/>
    </row>
    <row r="42" spans="1:3" x14ac:dyDescent="0.35">
      <c r="A42" s="63" t="s">
        <v>60</v>
      </c>
      <c r="B42" s="64"/>
      <c r="C42" s="15"/>
    </row>
    <row r="43" spans="1:3" x14ac:dyDescent="0.35">
      <c r="A43" s="63" t="s">
        <v>61</v>
      </c>
      <c r="B43" s="64"/>
      <c r="C43" s="15"/>
    </row>
    <row r="44" spans="1:3" x14ac:dyDescent="0.35">
      <c r="A44" s="17" t="s">
        <v>62</v>
      </c>
      <c r="B44" s="18"/>
      <c r="C44" s="15"/>
    </row>
    <row r="45" spans="1:3" x14ac:dyDescent="0.35">
      <c r="A45" s="17" t="s">
        <v>63</v>
      </c>
      <c r="B45" s="18"/>
      <c r="C45" s="15"/>
    </row>
    <row r="46" spans="1:3" x14ac:dyDescent="0.35">
      <c r="A46" s="63" t="s">
        <v>64</v>
      </c>
      <c r="B46" s="64"/>
      <c r="C46" s="15"/>
    </row>
    <row r="47" spans="1:3" x14ac:dyDescent="0.35">
      <c r="A47" s="17" t="s">
        <v>65</v>
      </c>
      <c r="B47" s="16"/>
      <c r="C47" s="15"/>
    </row>
    <row r="48" spans="1:3" x14ac:dyDescent="0.35">
      <c r="A48" s="63" t="s">
        <v>66</v>
      </c>
      <c r="B48" s="64"/>
      <c r="C48" s="15"/>
    </row>
    <row r="49" spans="1:3" x14ac:dyDescent="0.35">
      <c r="A49" s="63" t="s">
        <v>67</v>
      </c>
      <c r="B49" s="64"/>
      <c r="C49" s="15"/>
    </row>
    <row r="50" spans="1:3" x14ac:dyDescent="0.35">
      <c r="A50" s="63" t="s">
        <v>57</v>
      </c>
      <c r="B50" s="64"/>
      <c r="C50" s="15"/>
    </row>
    <row r="51" spans="1:3" ht="203" x14ac:dyDescent="0.35">
      <c r="A51" s="105" t="s">
        <v>176</v>
      </c>
      <c r="B51" s="105"/>
      <c r="C51" s="104" t="s">
        <v>175</v>
      </c>
    </row>
  </sheetData>
  <mergeCells count="42">
    <mergeCell ref="A51:B51"/>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 ref="B25:C25"/>
    <mergeCell ref="B26:C26"/>
    <mergeCell ref="B27:C27"/>
    <mergeCell ref="A28:C28"/>
    <mergeCell ref="A49:B49"/>
    <mergeCell ref="A37:B39"/>
    <mergeCell ref="A40:C40"/>
    <mergeCell ref="A42:B42"/>
    <mergeCell ref="A43:B43"/>
    <mergeCell ref="A31:B31"/>
    <mergeCell ref="A32:B32"/>
    <mergeCell ref="A33:B33"/>
    <mergeCell ref="A36:B36"/>
    <mergeCell ref="A1:C1"/>
    <mergeCell ref="B9:C9"/>
    <mergeCell ref="B10:C10"/>
    <mergeCell ref="B13:C13"/>
    <mergeCell ref="B14:C14"/>
    <mergeCell ref="B3:C3"/>
    <mergeCell ref="B4:C4"/>
    <mergeCell ref="B5:C5"/>
    <mergeCell ref="B6:C6"/>
    <mergeCell ref="B7:C7"/>
    <mergeCell ref="B2:C2"/>
    <mergeCell ref="B8:C8"/>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F1819D0D-C5F7-46E8-A211-EB787AC699A6}">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44"/>
  <sheetViews>
    <sheetView zoomScale="115" zoomScaleNormal="115" workbookViewId="0">
      <selection activeCell="C38" sqref="C38"/>
    </sheetView>
  </sheetViews>
  <sheetFormatPr baseColWidth="10" defaultColWidth="0" defaultRowHeight="14.5" x14ac:dyDescent="0.35"/>
  <cols>
    <col min="1" max="1" width="41.81640625" customWidth="1"/>
    <col min="2" max="2" width="35.36328125" customWidth="1"/>
    <col min="3" max="3" width="54.81640625" customWidth="1"/>
    <col min="4" max="8" width="11.453125" hidden="1" customWidth="1"/>
    <col min="9" max="9" width="12" hidden="1" customWidth="1"/>
    <col min="10" max="16384" width="11.453125" hidden="1"/>
  </cols>
  <sheetData>
    <row r="1" spans="1:9" ht="18.5" x14ac:dyDescent="0.35">
      <c r="A1" s="59" t="s">
        <v>68</v>
      </c>
      <c r="B1" s="59"/>
      <c r="C1" s="59"/>
    </row>
    <row r="2" spans="1:9" ht="15" customHeight="1" x14ac:dyDescent="0.35">
      <c r="A2" s="34" t="s">
        <v>29</v>
      </c>
      <c r="B2" s="83" t="str">
        <f>'AUTOS NOTA 321'!B2:C2</f>
        <v>SINIESTRO     134788328 LEGIS APJ32628</v>
      </c>
      <c r="C2" s="84"/>
    </row>
    <row r="3" spans="1:9" x14ac:dyDescent="0.35">
      <c r="A3" s="35" t="s">
        <v>1</v>
      </c>
      <c r="B3" s="87" t="str">
        <f>'AUTOS  NOTA 322'!B2:C2</f>
        <v>2024020279</v>
      </c>
      <c r="C3" s="87"/>
    </row>
    <row r="4" spans="1:9" x14ac:dyDescent="0.35">
      <c r="A4" s="35" t="s">
        <v>2</v>
      </c>
      <c r="B4" s="87" t="str">
        <f>'AUTOS  NOTA 322'!B3:C3</f>
        <v>Superintendencia Financiera</v>
      </c>
      <c r="C4" s="87"/>
    </row>
    <row r="5" spans="1:9" x14ac:dyDescent="0.35">
      <c r="A5" s="35" t="s">
        <v>3</v>
      </c>
      <c r="B5" s="87" t="str">
        <f>'AUTOS  NOTA 322'!B4:C4</f>
        <v>Allianz Seguros S.A.</v>
      </c>
      <c r="C5" s="87"/>
    </row>
    <row r="6" spans="1:9" ht="15" customHeight="1" x14ac:dyDescent="0.35">
      <c r="A6" s="35" t="s">
        <v>4</v>
      </c>
      <c r="B6" s="87" t="str">
        <f>'AUTOS  NOTA 322'!B5:C5</f>
        <v>SANDRA MARCELA MORA MONTES</v>
      </c>
      <c r="C6" s="87"/>
    </row>
    <row r="7" spans="1:9" x14ac:dyDescent="0.35">
      <c r="A7" s="35" t="s">
        <v>5</v>
      </c>
      <c r="B7" s="87" t="str">
        <f>'AUTOS  NOTA 322'!B6:C6</f>
        <v>DEMANDA DIRECTA</v>
      </c>
      <c r="C7" s="87"/>
    </row>
    <row r="8" spans="1:9" x14ac:dyDescent="0.35">
      <c r="A8" s="37" t="s">
        <v>119</v>
      </c>
      <c r="B8" s="87" t="str">
        <f>'AUTOS  NOTA 322'!B7:C8</f>
        <v>N/A</v>
      </c>
      <c r="C8" s="87"/>
    </row>
    <row r="9" spans="1:9" ht="29" x14ac:dyDescent="0.35">
      <c r="A9" s="35" t="s">
        <v>69</v>
      </c>
      <c r="B9" s="81">
        <f>SUM(C11,C12,C14,C15,C17)</f>
        <v>0</v>
      </c>
      <c r="C9" s="82"/>
    </row>
    <row r="10" spans="1:9" x14ac:dyDescent="0.35">
      <c r="A10" s="88" t="s">
        <v>70</v>
      </c>
      <c r="B10" s="85" t="s">
        <v>71</v>
      </c>
      <c r="C10" s="86"/>
    </row>
    <row r="11" spans="1:9" x14ac:dyDescent="0.35">
      <c r="A11" s="88"/>
      <c r="B11" s="36" t="s">
        <v>72</v>
      </c>
      <c r="C11" s="31"/>
    </row>
    <row r="12" spans="1:9" x14ac:dyDescent="0.35">
      <c r="A12" s="88"/>
      <c r="B12" s="36" t="s">
        <v>73</v>
      </c>
      <c r="C12" s="31"/>
    </row>
    <row r="13" spans="1:9" x14ac:dyDescent="0.35">
      <c r="A13" s="88"/>
      <c r="B13" s="85"/>
      <c r="C13" s="86"/>
    </row>
    <row r="14" spans="1:9" x14ac:dyDescent="0.35">
      <c r="A14" s="88"/>
      <c r="B14" s="36" t="s">
        <v>116</v>
      </c>
      <c r="C14" s="39"/>
    </row>
    <row r="15" spans="1:9" x14ac:dyDescent="0.35">
      <c r="A15" s="88"/>
      <c r="B15" s="36" t="s">
        <v>117</v>
      </c>
      <c r="C15" s="39"/>
      <c r="E15" t="s">
        <v>75</v>
      </c>
      <c r="F15" s="22">
        <v>0.7</v>
      </c>
    </row>
    <row r="16" spans="1:9" x14ac:dyDescent="0.35">
      <c r="A16" s="88"/>
      <c r="B16" s="85" t="s">
        <v>76</v>
      </c>
      <c r="C16" s="86"/>
      <c r="E16" t="s">
        <v>77</v>
      </c>
      <c r="F16" s="23">
        <v>0.3</v>
      </c>
      <c r="I16" s="25"/>
    </row>
    <row r="17" spans="1:9" x14ac:dyDescent="0.35">
      <c r="A17" s="88"/>
      <c r="B17" s="36"/>
      <c r="C17" s="40"/>
      <c r="F17" s="26"/>
      <c r="I17" s="25"/>
    </row>
    <row r="18" spans="1:9" ht="23.25" customHeight="1" x14ac:dyDescent="0.35">
      <c r="A18" s="38" t="s">
        <v>78</v>
      </c>
      <c r="B18" s="83"/>
      <c r="C18" s="84"/>
    </row>
    <row r="19" spans="1:9" ht="58" x14ac:dyDescent="0.35">
      <c r="A19" s="35" t="s">
        <v>80</v>
      </c>
      <c r="B19" s="95"/>
      <c r="C19" s="96"/>
    </row>
    <row r="20" spans="1:9" ht="15" customHeight="1" x14ac:dyDescent="0.35">
      <c r="A20" s="21" t="s">
        <v>81</v>
      </c>
      <c r="B20" s="92">
        <f>((C22+C23+C25+C26+C30+C28+C32+C34+C29+C33)-C37)*C36*C38</f>
        <v>0</v>
      </c>
      <c r="C20" s="92"/>
    </row>
    <row r="21" spans="1:9" x14ac:dyDescent="0.35">
      <c r="A21" s="7" t="s">
        <v>82</v>
      </c>
      <c r="B21" s="97" t="s">
        <v>71</v>
      </c>
      <c r="C21" s="98"/>
    </row>
    <row r="22" spans="1:9" x14ac:dyDescent="0.35">
      <c r="A22" s="79"/>
      <c r="B22" s="36" t="s">
        <v>72</v>
      </c>
      <c r="C22" s="31">
        <v>0</v>
      </c>
    </row>
    <row r="23" spans="1:9" x14ac:dyDescent="0.35">
      <c r="A23" s="80"/>
      <c r="B23" s="36" t="s">
        <v>73</v>
      </c>
      <c r="C23" s="31"/>
    </row>
    <row r="24" spans="1:9" x14ac:dyDescent="0.35">
      <c r="A24" s="80"/>
      <c r="B24" s="85" t="s">
        <v>74</v>
      </c>
      <c r="C24" s="86"/>
    </row>
    <row r="25" spans="1:9" x14ac:dyDescent="0.35">
      <c r="A25" s="80"/>
      <c r="B25" s="36" t="s">
        <v>116</v>
      </c>
      <c r="C25" s="31">
        <v>0</v>
      </c>
    </row>
    <row r="26" spans="1:9" ht="29" customHeight="1" x14ac:dyDescent="0.35">
      <c r="A26" s="80"/>
      <c r="B26" s="36" t="s">
        <v>118</v>
      </c>
      <c r="C26" s="31">
        <v>0</v>
      </c>
    </row>
    <row r="27" spans="1:9" x14ac:dyDescent="0.35">
      <c r="A27" s="80"/>
      <c r="B27" s="85" t="s">
        <v>147</v>
      </c>
      <c r="C27" s="86"/>
    </row>
    <row r="28" spans="1:9" x14ac:dyDescent="0.35">
      <c r="A28" s="80"/>
      <c r="B28" s="36" t="s">
        <v>155</v>
      </c>
      <c r="C28" s="31">
        <v>0</v>
      </c>
    </row>
    <row r="29" spans="1:9" x14ac:dyDescent="0.35">
      <c r="A29" s="80"/>
      <c r="B29" s="36" t="s">
        <v>72</v>
      </c>
      <c r="C29" s="31">
        <v>0</v>
      </c>
    </row>
    <row r="30" spans="1:9" x14ac:dyDescent="0.35">
      <c r="A30" s="80"/>
      <c r="B30" s="36" t="s">
        <v>73</v>
      </c>
      <c r="C30" s="31">
        <v>0</v>
      </c>
    </row>
    <row r="31" spans="1:9" x14ac:dyDescent="0.35">
      <c r="A31" s="80"/>
      <c r="B31" s="85" t="s">
        <v>148</v>
      </c>
      <c r="C31" s="86"/>
    </row>
    <row r="32" spans="1:9" x14ac:dyDescent="0.35">
      <c r="A32" s="80"/>
      <c r="B32" s="36" t="s">
        <v>129</v>
      </c>
      <c r="C32" s="31"/>
    </row>
    <row r="33" spans="1:3" x14ac:dyDescent="0.35">
      <c r="A33" s="80"/>
      <c r="B33" s="36" t="s">
        <v>72</v>
      </c>
      <c r="C33" s="31">
        <v>0</v>
      </c>
    </row>
    <row r="34" spans="1:3" x14ac:dyDescent="0.35">
      <c r="A34" s="80"/>
      <c r="B34" s="36" t="s">
        <v>73</v>
      </c>
      <c r="C34" s="31"/>
    </row>
    <row r="35" spans="1:3" x14ac:dyDescent="0.35">
      <c r="A35" s="80"/>
      <c r="B35" s="85" t="s">
        <v>135</v>
      </c>
      <c r="C35" s="86"/>
    </row>
    <row r="36" spans="1:3" x14ac:dyDescent="0.35">
      <c r="A36" s="80"/>
      <c r="B36" s="36" t="s">
        <v>151</v>
      </c>
      <c r="C36" s="32">
        <v>1</v>
      </c>
    </row>
    <row r="37" spans="1:3" x14ac:dyDescent="0.35">
      <c r="A37" s="80"/>
      <c r="B37" s="36" t="s">
        <v>136</v>
      </c>
      <c r="C37" s="33">
        <v>0</v>
      </c>
    </row>
    <row r="38" spans="1:3" x14ac:dyDescent="0.35">
      <c r="A38" s="80"/>
      <c r="B38" s="36" t="s">
        <v>154</v>
      </c>
      <c r="C38" s="32"/>
    </row>
    <row r="39" spans="1:3" x14ac:dyDescent="0.35">
      <c r="A39" s="24" t="s">
        <v>83</v>
      </c>
      <c r="B39" s="92">
        <f>IFERROR(B20*(VLOOKUP(B18,E15:F17,2,0)),16666)</f>
        <v>16666</v>
      </c>
      <c r="C39" s="92"/>
    </row>
    <row r="40" spans="1:3" ht="93" customHeight="1" x14ac:dyDescent="0.35">
      <c r="A40" s="35" t="s">
        <v>149</v>
      </c>
      <c r="B40" s="93"/>
      <c r="C40" s="94"/>
    </row>
    <row r="41" spans="1:3" ht="211.5" customHeight="1" x14ac:dyDescent="0.35">
      <c r="A41" s="35" t="s">
        <v>84</v>
      </c>
      <c r="B41" s="90"/>
      <c r="C41" s="91"/>
    </row>
    <row r="42" spans="1:3" ht="26" customHeight="1" x14ac:dyDescent="0.35">
      <c r="A42" s="42" t="s">
        <v>140</v>
      </c>
      <c r="B42" s="42"/>
      <c r="C42" s="42"/>
    </row>
    <row r="43" spans="1:3" x14ac:dyDescent="0.35">
      <c r="A43" s="41" t="s">
        <v>141</v>
      </c>
      <c r="B43" s="89"/>
      <c r="C43" s="89"/>
    </row>
    <row r="44" spans="1:3" ht="41" customHeight="1" x14ac:dyDescent="0.35">
      <c r="A44" s="41" t="s">
        <v>139</v>
      </c>
      <c r="B44" s="89"/>
      <c r="C44" s="89"/>
    </row>
  </sheetData>
  <sheetProtection algorithmName="SHA-512" hashValue="Y6jm3BzJbbuYepmmD9/3XgP0/2+e/ibB3vzV4hYGrHAhkuvi6ip1SwTuqosUFefckAFp58z48DWwhwSVsK5n2Q==" saltValue="33C4Qfd9ErFF9CIfv4DgmQ==" spinCount="100000" sheet="1" selectLockedCells="1"/>
  <mergeCells count="27">
    <mergeCell ref="B43:C43"/>
    <mergeCell ref="B44:C44"/>
    <mergeCell ref="B41:C41"/>
    <mergeCell ref="B18:C18"/>
    <mergeCell ref="B20:C20"/>
    <mergeCell ref="B40:C40"/>
    <mergeCell ref="B31:C31"/>
    <mergeCell ref="B35:C35"/>
    <mergeCell ref="B39:C39"/>
    <mergeCell ref="B27:C27"/>
    <mergeCell ref="B19:C19"/>
    <mergeCell ref="B21:C21"/>
    <mergeCell ref="B24:C24"/>
    <mergeCell ref="A22:A38"/>
    <mergeCell ref="B9:C9"/>
    <mergeCell ref="A1:C1"/>
    <mergeCell ref="B2:C2"/>
    <mergeCell ref="B16:C16"/>
    <mergeCell ref="B3:C3"/>
    <mergeCell ref="B4:C4"/>
    <mergeCell ref="B5:C5"/>
    <mergeCell ref="B6:C6"/>
    <mergeCell ref="B7:C7"/>
    <mergeCell ref="B8:C8"/>
    <mergeCell ref="B10:C10"/>
    <mergeCell ref="B13:C13"/>
    <mergeCell ref="A10:A17"/>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baseColWidth="10" defaultRowHeight="14.5" x14ac:dyDescent="0.3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8"/>
  <sheetViews>
    <sheetView workbookViewId="0">
      <selection activeCell="A19" sqref="A19"/>
    </sheetView>
  </sheetViews>
  <sheetFormatPr baseColWidth="10" defaultColWidth="0" defaultRowHeight="14.5" x14ac:dyDescent="0.35"/>
  <cols>
    <col min="1" max="1" width="37" customWidth="1"/>
    <col min="2" max="2" width="11.453125" customWidth="1"/>
    <col min="3" max="3" width="94.453125" customWidth="1"/>
    <col min="4" max="16384" width="11.453125" hidden="1"/>
  </cols>
  <sheetData>
    <row r="1" spans="1:3" ht="18.5" x14ac:dyDescent="0.35">
      <c r="A1" s="59" t="s">
        <v>85</v>
      </c>
      <c r="B1" s="59"/>
      <c r="C1" s="59"/>
    </row>
    <row r="2" spans="1:3" x14ac:dyDescent="0.35">
      <c r="A2" s="20" t="s">
        <v>29</v>
      </c>
      <c r="B2" s="60" t="str">
        <f>'AUTOS NOTA 324'!B2:C2</f>
        <v>SINIESTRO     134788328 LEGIS APJ32628</v>
      </c>
      <c r="C2" s="61"/>
    </row>
    <row r="3" spans="1:3" x14ac:dyDescent="0.35">
      <c r="A3" s="5" t="s">
        <v>1</v>
      </c>
      <c r="B3" s="49" t="str">
        <f>'AUTOS  NOTA 322'!B2:C2</f>
        <v>2024020279</v>
      </c>
      <c r="C3" s="49"/>
    </row>
    <row r="4" spans="1:3" x14ac:dyDescent="0.35">
      <c r="A4" s="5" t="s">
        <v>2</v>
      </c>
      <c r="B4" s="49" t="str">
        <f>'AUTOS  NOTA 322'!B3:C3</f>
        <v>Superintendencia Financiera</v>
      </c>
      <c r="C4" s="49"/>
    </row>
    <row r="5" spans="1:3" x14ac:dyDescent="0.35">
      <c r="A5" s="5" t="s">
        <v>3</v>
      </c>
      <c r="B5" s="49" t="str">
        <f>'AUTOS  NOTA 322'!B4:C4</f>
        <v>Allianz Seguros S.A.</v>
      </c>
      <c r="C5" s="49"/>
    </row>
    <row r="6" spans="1:3" ht="15" customHeight="1" x14ac:dyDescent="0.35">
      <c r="A6" s="5" t="s">
        <v>4</v>
      </c>
      <c r="B6" s="49" t="str">
        <f>'AUTOS  NOTA 322'!B5:C5</f>
        <v>SANDRA MARCELA MORA MONTES</v>
      </c>
      <c r="C6" s="49"/>
    </row>
    <row r="7" spans="1:3" ht="15" customHeight="1" x14ac:dyDescent="0.35">
      <c r="A7" s="5" t="s">
        <v>5</v>
      </c>
      <c r="B7" s="49" t="str">
        <f>'AUTOS  NOTA 322'!B6:C6</f>
        <v>DEMANDA DIRECTA</v>
      </c>
      <c r="C7" s="49"/>
    </row>
    <row r="8" spans="1:3" ht="15" customHeight="1" x14ac:dyDescent="0.35">
      <c r="A8" s="30" t="s">
        <v>119</v>
      </c>
      <c r="B8" s="49" t="str">
        <f>'AUTOS  NOTA 322'!B7:C8</f>
        <v>N/A</v>
      </c>
      <c r="C8" s="49"/>
    </row>
    <row r="9" spans="1:3" ht="19" customHeight="1" x14ac:dyDescent="0.35">
      <c r="A9" s="5" t="s">
        <v>120</v>
      </c>
      <c r="B9" s="49"/>
      <c r="C9" s="49"/>
    </row>
    <row r="10" spans="1:3" x14ac:dyDescent="0.35">
      <c r="A10" s="7" t="s">
        <v>82</v>
      </c>
      <c r="B10" s="99">
        <f>'AUTOS NOTA 324'!B20:C20</f>
        <v>0</v>
      </c>
      <c r="C10" s="99"/>
    </row>
    <row r="11" spans="1:3" x14ac:dyDescent="0.35">
      <c r="A11" s="7" t="s">
        <v>138</v>
      </c>
      <c r="B11" s="100">
        <f>'AUTOS NOTA 324'!B39:C39</f>
        <v>16666</v>
      </c>
      <c r="C11" s="49"/>
    </row>
    <row r="12" spans="1:3" ht="29" x14ac:dyDescent="0.35">
      <c r="A12" s="7" t="s">
        <v>86</v>
      </c>
      <c r="B12" s="102"/>
      <c r="C12" s="103"/>
    </row>
    <row r="13" spans="1:3" ht="43.5" x14ac:dyDescent="0.35">
      <c r="A13" s="5" t="s">
        <v>87</v>
      </c>
      <c r="B13" s="49"/>
      <c r="C13" s="49"/>
    </row>
    <row r="14" spans="1:3" ht="43.5" x14ac:dyDescent="0.35">
      <c r="A14" s="5" t="s">
        <v>88</v>
      </c>
      <c r="B14" s="49"/>
      <c r="C14" s="49"/>
    </row>
    <row r="15" spans="1:3" x14ac:dyDescent="0.35">
      <c r="A15" s="5" t="s">
        <v>89</v>
      </c>
      <c r="B15" s="6"/>
      <c r="C15" s="6"/>
    </row>
    <row r="16" spans="1:3" x14ac:dyDescent="0.35">
      <c r="A16" s="7" t="s">
        <v>90</v>
      </c>
      <c r="B16" s="49"/>
      <c r="C16" s="49"/>
    </row>
    <row r="17" spans="1:3" x14ac:dyDescent="0.35">
      <c r="A17" s="6" t="s">
        <v>91</v>
      </c>
      <c r="B17" s="103"/>
      <c r="C17" s="103"/>
    </row>
    <row r="18" spans="1:3" x14ac:dyDescent="0.35">
      <c r="A18" s="43" t="s">
        <v>156</v>
      </c>
      <c r="B18" s="101" t="s">
        <v>161</v>
      </c>
      <c r="C18" s="101"/>
    </row>
  </sheetData>
  <mergeCells count="17">
    <mergeCell ref="B18:C18"/>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topLeftCell="G1" workbookViewId="0">
      <selection activeCell="L26" sqref="L26"/>
    </sheetView>
  </sheetViews>
  <sheetFormatPr baseColWidth="10" defaultColWidth="11.453125" defaultRowHeight="14.5" x14ac:dyDescent="0.35"/>
  <cols>
    <col min="4" max="4" width="20.1796875" bestFit="1" customWidth="1"/>
    <col min="5" max="5" width="42.81640625" bestFit="1" customWidth="1"/>
    <col min="12" max="12" width="30.6328125" customWidth="1"/>
    <col min="13" max="13" width="16" customWidth="1"/>
  </cols>
  <sheetData>
    <row r="1" spans="1:15" x14ac:dyDescent="0.35">
      <c r="A1" s="9" t="s">
        <v>32</v>
      </c>
      <c r="B1" t="s">
        <v>35</v>
      </c>
      <c r="C1" s="9" t="s">
        <v>37</v>
      </c>
      <c r="D1" s="9" t="s">
        <v>92</v>
      </c>
      <c r="E1" s="3" t="s">
        <v>43</v>
      </c>
      <c r="F1" s="2" t="s">
        <v>75</v>
      </c>
      <c r="G1" s="4">
        <v>0</v>
      </c>
      <c r="H1" t="s">
        <v>13</v>
      </c>
      <c r="I1" t="s">
        <v>93</v>
      </c>
      <c r="K1" t="s">
        <v>121</v>
      </c>
      <c r="L1" s="29" t="s">
        <v>152</v>
      </c>
      <c r="M1" t="s">
        <v>94</v>
      </c>
      <c r="N1" t="s">
        <v>75</v>
      </c>
      <c r="O1" t="s">
        <v>142</v>
      </c>
    </row>
    <row r="2" spans="1:15" x14ac:dyDescent="0.35">
      <c r="A2" t="s">
        <v>94</v>
      </c>
      <c r="B2" t="s">
        <v>45</v>
      </c>
      <c r="C2" t="s">
        <v>95</v>
      </c>
      <c r="D2" s="2" t="s">
        <v>96</v>
      </c>
      <c r="E2" s="1" t="s">
        <v>97</v>
      </c>
      <c r="F2" s="2" t="s">
        <v>79</v>
      </c>
      <c r="G2" s="4">
        <v>0.7</v>
      </c>
      <c r="H2" t="s">
        <v>14</v>
      </c>
      <c r="I2" t="s">
        <v>98</v>
      </c>
      <c r="K2" t="s">
        <v>122</v>
      </c>
      <c r="L2" s="29" t="s">
        <v>123</v>
      </c>
      <c r="M2" t="s">
        <v>99</v>
      </c>
      <c r="N2" t="s">
        <v>77</v>
      </c>
      <c r="O2" t="s">
        <v>45</v>
      </c>
    </row>
    <row r="3" spans="1:15" x14ac:dyDescent="0.35">
      <c r="A3" t="s">
        <v>99</v>
      </c>
      <c r="C3" t="s">
        <v>100</v>
      </c>
      <c r="D3" s="2" t="s">
        <v>101</v>
      </c>
      <c r="E3" s="1" t="s">
        <v>102</v>
      </c>
      <c r="F3" s="2" t="s">
        <v>77</v>
      </c>
      <c r="G3" s="4">
        <v>0.3</v>
      </c>
      <c r="H3" t="s">
        <v>103</v>
      </c>
      <c r="I3" t="s">
        <v>104</v>
      </c>
      <c r="L3" s="29" t="s">
        <v>124</v>
      </c>
      <c r="M3" t="s">
        <v>105</v>
      </c>
      <c r="N3" t="s">
        <v>79</v>
      </c>
    </row>
    <row r="4" spans="1:15" x14ac:dyDescent="0.35">
      <c r="A4" t="s">
        <v>105</v>
      </c>
      <c r="C4" t="s">
        <v>38</v>
      </c>
      <c r="E4" s="1" t="s">
        <v>106</v>
      </c>
      <c r="H4" t="s">
        <v>107</v>
      </c>
      <c r="I4" t="s">
        <v>18</v>
      </c>
      <c r="L4" t="s">
        <v>125</v>
      </c>
    </row>
    <row r="5" spans="1:15" x14ac:dyDescent="0.35">
      <c r="A5" t="s">
        <v>108</v>
      </c>
      <c r="E5" s="1" t="s">
        <v>109</v>
      </c>
      <c r="H5" t="s">
        <v>110</v>
      </c>
      <c r="I5" t="s">
        <v>111</v>
      </c>
      <c r="L5" s="29" t="s">
        <v>126</v>
      </c>
    </row>
    <row r="6" spans="1:15" x14ac:dyDescent="0.35">
      <c r="E6" s="1" t="s">
        <v>112</v>
      </c>
      <c r="I6" t="s">
        <v>113</v>
      </c>
      <c r="L6" s="29" t="s">
        <v>153</v>
      </c>
    </row>
    <row r="7" spans="1:15" x14ac:dyDescent="0.35">
      <c r="E7" s="1" t="s">
        <v>114</v>
      </c>
      <c r="I7" t="s">
        <v>145</v>
      </c>
      <c r="L7" s="29" t="s">
        <v>127</v>
      </c>
    </row>
    <row r="8" spans="1:15" x14ac:dyDescent="0.35">
      <c r="E8" s="1" t="s">
        <v>115</v>
      </c>
      <c r="L8" s="29" t="s">
        <v>147</v>
      </c>
    </row>
    <row r="9" spans="1:15" x14ac:dyDescent="0.35">
      <c r="L9" s="29" t="s">
        <v>128</v>
      </c>
    </row>
    <row r="10" spans="1:15" x14ac:dyDescent="0.35">
      <c r="L10" s="29" t="s">
        <v>129</v>
      </c>
    </row>
    <row r="11" spans="1:15" x14ac:dyDescent="0.35">
      <c r="L11" s="29" t="s">
        <v>130</v>
      </c>
    </row>
    <row r="12" spans="1:15" x14ac:dyDescent="0.35">
      <c r="L12" s="29" t="s">
        <v>131</v>
      </c>
    </row>
    <row r="13" spans="1:15" x14ac:dyDescent="0.35">
      <c r="L13" s="29" t="s">
        <v>150</v>
      </c>
    </row>
  </sheetData>
  <pageMargins left="0.7" right="0.7" top="0.75" bottom="0.75" header="0.3" footer="0.3"/>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AUTOS  NOTA 322</vt:lpstr>
      <vt:lpstr>AUTOS NOTA 321</vt:lpstr>
      <vt:lpstr>AUTOS NOTA 324</vt:lpstr>
      <vt:lpstr>TASACION </vt:lpstr>
      <vt:lpstr>AUTOS NOTA 325</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Garcia Quintero, Gina Paola (ALLIANZ COLOMBIA)</cp:lastModifiedBy>
  <cp:revision/>
  <dcterms:created xsi:type="dcterms:W3CDTF">2020-12-07T14:41:17Z</dcterms:created>
  <dcterms:modified xsi:type="dcterms:W3CDTF">2024-09-30T23:42:44Z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ies>
</file>