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mc:AlternateContent xmlns:mc="http://schemas.openxmlformats.org/markup-compatibility/2006">
    <mc:Choice Requires="x15">
      <x15ac:absPath xmlns:x15ac="http://schemas.microsoft.com/office/spreadsheetml/2010/11/ac" url="\\192.168.0.10\Litigios\Allianz\Procesos Atendidos\Procesos\Allianz Generales\Sandra Marcela Mora Montes vs Allianz (SF)\"/>
    </mc:Choice>
  </mc:AlternateContent>
  <xr:revisionPtr revIDLastSave="0" documentId="13_ncr:1_{CC7C09EE-EE57-49F6-9E93-6A98B667094C}" xr6:coauthVersionLast="47" xr6:coauthVersionMax="47" xr10:uidLastSave="{00000000-0000-0000-0000-000000000000}"/>
  <bookViews>
    <workbookView xWindow="28680" yWindow="-120" windowWidth="29040" windowHeight="15720" xr2:uid="{00000000-000D-0000-FFFF-FFFF00000000}"/>
  </bookViews>
  <sheets>
    <sheet name="AUTOS  NOTA 322" sheetId="1" r:id="rId1"/>
    <sheet name="AUTOS NOTA 321" sheetId="7" r:id="rId2"/>
    <sheet name="AUTOS NOTA 324" sheetId="8" r:id="rId3"/>
    <sheet name="TASACION " sheetId="10" state="hidden" r:id="rId4"/>
    <sheet name="AUTOS NOTA 325" sheetId="9" r:id="rId5"/>
    <sheet name="Hoja2" sheetId="6" state="hidden" r:id="rId6"/>
  </sheets>
  <externalReferences>
    <externalReference r:id="rId7"/>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39" i="8" s="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<sst xmlns="http://schemas.openxmlformats.org/spreadsheetml/2006/main" count="234" uniqueCount="174">
  <si>
    <t>SOLICITUD DE ANTECEDENTES -ABOGADO EXTERNO-</t>
  </si>
  <si>
    <t>Radicado(23 digitos)</t>
  </si>
  <si>
    <t>Juzgado</t>
  </si>
  <si>
    <t>Demandado</t>
  </si>
  <si>
    <t xml:space="preserve">Demandante </t>
  </si>
  <si>
    <t>Tipo de vinculacion compañía</t>
  </si>
  <si>
    <t xml:space="preserve">Tipo de perjucio </t>
  </si>
  <si>
    <t xml:space="preserve">Domicilio </t>
  </si>
  <si>
    <t xml:space="preserve">Telefono </t>
  </si>
  <si>
    <t>Correo electronico</t>
  </si>
  <si>
    <t xml:space="preserve">Estado Civil </t>
  </si>
  <si>
    <t xml:space="preserve">Fecha de nacimiento </t>
  </si>
  <si>
    <t xml:space="preserve">Fecha de defuncion </t>
  </si>
  <si>
    <t xml:space="preserve">Situcion Laboral </t>
  </si>
  <si>
    <t xml:space="preserve">Ocupado-trabajador cuenta ajena </t>
  </si>
  <si>
    <t xml:space="preserve">Profesion </t>
  </si>
  <si>
    <t xml:space="preserve">Ingresos Netos </t>
  </si>
  <si>
    <t xml:space="preserve">Condicion </t>
  </si>
  <si>
    <t xml:space="preserve">Motociclista </t>
  </si>
  <si>
    <t>Fecha de los hechos</t>
  </si>
  <si>
    <t>Fecha de solicitud audiencia prejudicial</t>
  </si>
  <si>
    <t>Fecha de audiencia prejudicial</t>
  </si>
  <si>
    <t>AMPARO A AFECTAR</t>
  </si>
  <si>
    <t>Asegurado</t>
  </si>
  <si>
    <t>Nit Asegurado</t>
  </si>
  <si>
    <t>Placa vehículo asegurado (si aplica)</t>
  </si>
  <si>
    <t>Fecha de asignación</t>
  </si>
  <si>
    <t>Fecha de notificación</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</si>
  <si>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</si>
  <si>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</si>
  <si>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</si>
  <si>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</si>
  <si>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</si>
  <si>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</si>
  <si>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</si>
  <si>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</si>
  <si>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</si>
  <si>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</si>
  <si>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</si>
  <si>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</si>
  <si>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</si>
  <si>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</si>
  <si>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</si>
  <si>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</si>
  <si>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</si>
  <si>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</si>
  <si>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</si>
  <si>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</si>
  <si>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</si>
  <si>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</si>
  <si>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</si>
  <si>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</si>
  <si>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</si>
  <si>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</si>
  <si>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</si>
  <si>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</si>
  <si>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</si>
  <si>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</si>
  <si>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</si>
  <si>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</si>
  <si>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</si>
  <si>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</si>
  <si>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</si>
  <si>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</si>
  <si>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</si>
  <si>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</si>
  <si>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</si>
  <si>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</si>
  <si>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</si>
  <si>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</si>
  <si>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</si>
  <si>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</si>
  <si>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</si>
  <si>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</si>
  <si>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</si>
  <si>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</si>
  <si>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</si>
  <si>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</si>
  <si>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</si>
  <si>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</si>
  <si>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</si>
  <si>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</si>
  <si>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</si>
  <si>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</si>
  <si>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</si>
  <si>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</si>
  <si>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</si>
  <si>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</si>
  <si>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</si>
  <si>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</si>
  <si>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</si>
  <si>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</si>
  <si>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</si>
  <si>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</si>
  <si>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</si>
  <si>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</si>
  <si>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</si>
  <si>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</si>
  <si>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</si>
  <si>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</si>
  <si>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</si>
  <si>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</si>
  <si>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</si>
  <si>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</si>
  <si>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</si>
  <si>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</si>
  <si>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</si>
  <si>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</si>
  <si>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</si>
  <si>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</si>
  <si>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</si>
  <si>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</si>
  <si>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</si>
  <si>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</si>
  <si>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</si>
  <si>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</si>
  <si>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</si>
  <si>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</si>
  <si>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</si>
  <si>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</si>
  <si>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</si>
  <si>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</si>
  <si>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</si>
  <si>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</si>
  <si>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</si>
  <si>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</si>
  <si>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</si>
  <si>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</si>
  <si>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</si>
  <si>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</si>
  <si>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</si>
  <si>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</si>
  <si>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 xml:space="preserve">Numero de identificacion </t>
  </si>
  <si>
    <t>Numero de Lesionados y/o fallecidos  según IPAT</t>
  </si>
  <si>
    <t>No. Póliza vinculada</t>
  </si>
  <si>
    <t>OTROS</t>
  </si>
  <si>
    <t>DEDUCIBLE</t>
  </si>
  <si>
    <t>INTERVINIENTE -Nombre de lesionado o muerto (s) del proceso</t>
  </si>
  <si>
    <t>Reserva CIA</t>
  </si>
  <si>
    <t xml:space="preserve">COMENTARIOS </t>
  </si>
  <si>
    <t xml:space="preserve">VISTO BUENO ABOGADO INTERNO </t>
  </si>
  <si>
    <t>VISTO BUENO ABOGADO INTERNO?</t>
  </si>
  <si>
    <t xml:space="preserve">SI </t>
  </si>
  <si>
    <t>ALLIANZ</t>
  </si>
  <si>
    <t xml:space="preserve">Edad al momento del siniestro </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</si>
  <si>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</si>
  <si>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</si>
  <si>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 xml:space="preserve">SINIESTRO   LEGIS </t>
  </si>
  <si>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</si>
  <si>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</si>
  <si>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</si>
  <si>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</si>
  <si>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</si>
  <si>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 xml:space="preserve">RCE LESIONES </t>
  </si>
  <si>
    <t>RCC LESIONES</t>
  </si>
  <si>
    <t>CONCURRENCIA</t>
  </si>
  <si>
    <r>
      <t xml:space="preserve">INDIQUE LA PLACA- </t>
    </r>
    <r>
      <rPr>
        <sz val="11"/>
        <color rgb="FFFF0000"/>
        <rFont val="Calibri"/>
        <family val="2"/>
        <scheme val="minor"/>
      </rPr>
      <t>SUSTITUYA</t>
    </r>
  </si>
  <si>
    <t>El proceso es de única o Primera Instancia</t>
  </si>
  <si>
    <t>Superintendencia Financiera</t>
  </si>
  <si>
    <t>Allianz Seguros S.A.</t>
  </si>
  <si>
    <t>N/A</t>
  </si>
  <si>
    <r>
      <t xml:space="preserve">Fecha de contestacion 
*Recomendación: </t>
    </r>
    <r>
      <rPr>
        <sz val="11"/>
        <color theme="1"/>
        <rFont val="Calibri"/>
        <family val="2"/>
        <scheme val="minor"/>
      </rPr>
      <t>Fecha máxima para contestar la demanda acorde a lo estipúlado en la norma.</t>
    </r>
  </si>
  <si>
    <t>Primera Instancia</t>
  </si>
  <si>
    <t>2024020279</t>
  </si>
  <si>
    <t>SANDRA MARCELA MORA MONTES</t>
  </si>
  <si>
    <t>Bogotá D.C.</t>
  </si>
  <si>
    <t xml:space="preserve">sandramora1188@gmail.com </t>
  </si>
  <si>
    <t>14 de julio de 2023</t>
  </si>
  <si>
    <t>FON885</t>
  </si>
  <si>
    <t>25 de septiembre de 2024</t>
  </si>
  <si>
    <t>16 de septiembre de 2024</t>
  </si>
  <si>
    <t>2 de octubre de 2024</t>
  </si>
  <si>
    <t>Unica Instancia</t>
  </si>
  <si>
    <t xml:space="preserve">
1. La demandante adquirió un credito con la entidad Banco Finandina el 29 de octubre de 2018 por la suma de $41.450.000, afirmando que desde esa fecha tiene una póliza que asegura el vehículo con Allianz.
2. La demandante indica que  realizó refinanciación del crédito con el banco, por lo cual le fue cancelado la póliza y la demandante afirma que no tenia conocimiento del hecho.
3. La demandante indica que el vehículo de placas #FON885 tuvo un siniestro el  14 de julio de 2023, el vehículo fue reparado por la demandante por valor de $5.650.0000.
4. La demandante realizo reclamación ante el Banco por los daños del vehículo y ante esto la entidad le indico que no podían atender el siniestro porque la Póliza se encontraba cancelada por el Banco. 
3.	La demandante realizó refinanciación del crédito con el banco, por lo cual le fue cancelado la póliza y la demandante afirma que no tenia conocimiento del hecho.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</si>
</sst>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9"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s>
  <fills count="8">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cellStyleXfs>
  <cellXfs count="104">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3" fillId="2" borderId="4" xfId="0" applyFont="1" applyFill="1" applyBorder="1" applyAlignment="1" applyProtection="1">
      <alignment horizontal="center" vertical="top"/>
      <protection locked="0"/>
    </xf>
    <xf numFmtId="0" fontId="2" fillId="0" borderId="0" xfId="0" applyFont="1" applyAlignment="1">
      <alignment horizontal="justify" vertical="top"/>
    </xf>
    <xf numFmtId="0" fontId="0" fillId="7" borderId="1" xfId="0" applyFill="1" applyBorder="1" applyAlignment="1">
      <alignment horizontal="justify" vertical="top"/>
    </xf>
    <xf numFmtId="0" fontId="3" fillId="2" borderId="6" xfId="0" applyFont="1" applyFill="1" applyBorder="1" applyAlignment="1">
      <alignment horizontal="center" vertical="top"/>
    </xf>
    <xf numFmtId="0" fontId="0" fillId="0" borderId="1" xfId="0" applyBorder="1" applyAlignment="1">
      <alignment horizontal="justify" vertical="top"/>
    </xf>
    <xf numFmtId="0" fontId="0" fillId="0" borderId="2" xfId="0" applyBorder="1" applyAlignment="1">
      <alignment horizontal="justify" vertical="top"/>
    </xf>
    <xf numFmtId="0" fontId="0" fillId="0" borderId="3" xfId="0" applyBorder="1" applyAlignment="1">
      <alignment horizontal="justify" vertical="top"/>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2" fillId="7" borderId="1" xfId="0" applyFont="1" applyFill="1" applyBorder="1" applyAlignment="1">
      <alignment horizontal="justify" vertical="top" wrapText="1"/>
    </xf>
    <xf numFmtId="0" fontId="0" fillId="0" borderId="1" xfId="0" applyBorder="1" applyAlignment="1">
      <alignment horizontal="justify" vertical="top" wrapText="1"/>
    </xf>
    <xf numFmtId="14" fontId="0" fillId="0" borderId="1" xfId="0" applyNumberFormat="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0" fillId="7" borderId="1" xfId="0" applyFill="1" applyBorder="1" applyAlignment="1">
      <alignment horizontal="justify" vertical="top" wrapText="1"/>
    </xf>
    <xf numFmtId="15" fontId="0" fillId="7" borderId="1" xfId="0" applyNumberFormat="1" applyFill="1" applyBorder="1" applyAlignment="1">
      <alignment horizontal="justify" vertical="top" wrapText="1"/>
    </xf>
    <xf numFmtId="0" fontId="7" fillId="0" borderId="1" xfId="3" applyBorder="1" applyAlignment="1">
      <alignment horizontal="justify"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3" fillId="2" borderId="4" xfId="0" applyFont="1" applyFill="1" applyBorder="1" applyAlignment="1">
      <alignment horizontal="center" vertical="top"/>
    </xf>
    <xf numFmtId="0" fontId="0" fillId="0" borderId="1" xfId="0" applyBorder="1" applyAlignment="1" applyProtection="1">
      <alignment horizontal="center"/>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4" xfId="0" applyBorder="1"/>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cellXfs>
  <cellStyles count="4">
    <cellStyle name="Hipervínculo" xfId="3" builtinId="8"/>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andramora1188@g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tabSelected="1" topLeftCell="A27" zoomScale="120" zoomScaleNormal="120" workbookViewId="0">
      <selection activeCell="B34" sqref="B34:C34"/>
    </sheetView>
  </sheetViews>
  <sheetFormatPr baseColWidth="10" defaultColWidth="0" defaultRowHeight="14.5" x14ac:dyDescent="0.35"/>
  <cols>
    <col min="1" max="1" width="53.54296875" style="8" customWidth="1"/>
    <col min="2" max="2" width="55.1796875" style="8" customWidth="1"/>
    <col min="3" max="3" width="19.1796875" style="8" customWidth="1"/>
    <col min="4" max="16384" width="11.453125" style="2" hidden="1"/>
  </cols>
  <sheetData>
    <row r="1" spans="1:3" ht="18.5" x14ac:dyDescent="0.35">
      <c r="A1" s="45" t="s">
        <v>0</v>
      </c>
      <c r="B1" s="45"/>
      <c r="C1" s="45"/>
    </row>
    <row r="2" spans="1:3" x14ac:dyDescent="0.35">
      <c r="A2" s="5" t="s">
        <v>1</v>
      </c>
      <c r="B2" s="49" t="s">
        <v>163</v>
      </c>
      <c r="C2" s="50"/>
    </row>
    <row r="3" spans="1:3" x14ac:dyDescent="0.35">
      <c r="A3" s="5" t="s">
        <v>2</v>
      </c>
      <c r="B3" s="47" t="s">
        <v>158</v>
      </c>
      <c r="C3" s="48"/>
    </row>
    <row r="4" spans="1:3" x14ac:dyDescent="0.35">
      <c r="A4" s="5" t="s">
        <v>3</v>
      </c>
      <c r="B4" s="47" t="s">
        <v>159</v>
      </c>
      <c r="C4" s="48"/>
    </row>
    <row r="5" spans="1:3" ht="31.5" customHeight="1" x14ac:dyDescent="0.35">
      <c r="A5" s="5" t="s">
        <v>4</v>
      </c>
      <c r="B5" s="47" t="s">
        <v>164</v>
      </c>
      <c r="C5" s="48"/>
    </row>
    <row r="6" spans="1:3" x14ac:dyDescent="0.35">
      <c r="A6" s="5" t="s">
        <v>5</v>
      </c>
      <c r="B6" s="46" t="s">
        <v>122</v>
      </c>
      <c r="C6" s="46"/>
    </row>
    <row r="7" spans="1:3" x14ac:dyDescent="0.35">
      <c r="A7" s="27" t="s">
        <v>6</v>
      </c>
      <c r="B7" s="47" t="s">
        <v>128</v>
      </c>
      <c r="C7" s="48"/>
    </row>
    <row r="8" spans="1:3" ht="36.5" customHeight="1" x14ac:dyDescent="0.35">
      <c r="A8" s="27" t="s">
        <v>137</v>
      </c>
      <c r="B8" s="46" t="s">
        <v>160</v>
      </c>
      <c r="C8" s="46"/>
    </row>
    <row r="9" spans="1:3" x14ac:dyDescent="0.35">
      <c r="A9" s="27" t="s">
        <v>132</v>
      </c>
      <c r="B9" s="46" t="s">
        <v>160</v>
      </c>
      <c r="C9" s="46"/>
    </row>
    <row r="10" spans="1:3" x14ac:dyDescent="0.35">
      <c r="A10" s="27" t="s">
        <v>7</v>
      </c>
      <c r="B10" s="52" t="s">
        <v>165</v>
      </c>
      <c r="C10" s="52"/>
    </row>
    <row r="11" spans="1:3" ht="30" customHeight="1" x14ac:dyDescent="0.35">
      <c r="A11" s="28" t="s">
        <v>8</v>
      </c>
      <c r="B11" s="52">
        <v>3246842616</v>
      </c>
      <c r="C11" s="52"/>
    </row>
    <row r="12" spans="1:3" ht="30" customHeight="1" x14ac:dyDescent="0.35">
      <c r="A12" s="5" t="s">
        <v>9</v>
      </c>
      <c r="B12" s="58" t="s">
        <v>166</v>
      </c>
      <c r="C12" s="52"/>
    </row>
    <row r="13" spans="1:3" x14ac:dyDescent="0.35">
      <c r="A13" s="5" t="s">
        <v>10</v>
      </c>
      <c r="B13" s="46" t="s">
        <v>160</v>
      </c>
      <c r="C13" s="46"/>
    </row>
    <row r="14" spans="1:3" x14ac:dyDescent="0.35">
      <c r="A14" s="5" t="s">
        <v>11</v>
      </c>
      <c r="B14" s="46" t="s">
        <v>160</v>
      </c>
      <c r="C14" s="46"/>
    </row>
    <row r="15" spans="1:3" x14ac:dyDescent="0.35">
      <c r="A15" s="5" t="s">
        <v>144</v>
      </c>
      <c r="B15" s="46" t="s">
        <v>160</v>
      </c>
      <c r="C15" s="46"/>
    </row>
    <row r="16" spans="1:3" x14ac:dyDescent="0.35">
      <c r="A16" s="5" t="s">
        <v>12</v>
      </c>
      <c r="B16" s="46" t="s">
        <v>160</v>
      </c>
      <c r="C16" s="46"/>
    </row>
    <row r="17" spans="1:3" ht="15" customHeight="1" x14ac:dyDescent="0.35">
      <c r="A17" s="5" t="s">
        <v>13</v>
      </c>
      <c r="B17" s="46" t="s">
        <v>160</v>
      </c>
      <c r="C17" s="46"/>
    </row>
    <row r="18" spans="1:3" x14ac:dyDescent="0.35">
      <c r="A18" s="5" t="s">
        <v>15</v>
      </c>
      <c r="B18" s="46" t="s">
        <v>160</v>
      </c>
      <c r="C18" s="46"/>
    </row>
    <row r="19" spans="1:3" ht="18.75" customHeight="1" x14ac:dyDescent="0.35">
      <c r="A19" s="5" t="s">
        <v>16</v>
      </c>
      <c r="B19" s="46" t="s">
        <v>160</v>
      </c>
      <c r="C19" s="46"/>
    </row>
    <row r="20" spans="1:3" x14ac:dyDescent="0.35">
      <c r="A20" s="5" t="s">
        <v>133</v>
      </c>
      <c r="B20" s="46">
        <v>0</v>
      </c>
      <c r="C20" s="46"/>
    </row>
    <row r="21" spans="1:3" ht="17.25" customHeight="1" x14ac:dyDescent="0.35">
      <c r="A21" s="5" t="s">
        <v>17</v>
      </c>
      <c r="B21" s="52"/>
      <c r="C21" s="52"/>
    </row>
    <row r="22" spans="1:3" x14ac:dyDescent="0.35">
      <c r="A22" s="27" t="s">
        <v>19</v>
      </c>
      <c r="B22" s="56" t="s">
        <v>167</v>
      </c>
      <c r="C22" s="56"/>
    </row>
    <row r="23" spans="1:3" x14ac:dyDescent="0.35">
      <c r="A23" s="27" t="s">
        <v>20</v>
      </c>
      <c r="B23" s="57" t="s">
        <v>160</v>
      </c>
      <c r="C23" s="56"/>
    </row>
    <row r="24" spans="1:3" x14ac:dyDescent="0.35">
      <c r="A24" s="27" t="s">
        <v>21</v>
      </c>
      <c r="B24" s="57" t="s">
        <v>160</v>
      </c>
      <c r="C24" s="56"/>
    </row>
    <row r="25" spans="1:3" x14ac:dyDescent="0.35">
      <c r="A25" s="51" t="s">
        <v>146</v>
      </c>
      <c r="B25" s="56" t="s">
        <v>173</v>
      </c>
      <c r="C25" s="44"/>
    </row>
    <row r="26" spans="1:3" x14ac:dyDescent="0.35">
      <c r="A26" s="51"/>
      <c r="B26" s="44"/>
      <c r="C26" s="44"/>
    </row>
    <row r="27" spans="1:3" ht="100.5" customHeight="1" x14ac:dyDescent="0.35">
      <c r="A27" s="51"/>
      <c r="B27" s="44"/>
      <c r="C27" s="44"/>
    </row>
    <row r="28" spans="1:3" x14ac:dyDescent="0.35">
      <c r="A28" s="27" t="s">
        <v>23</v>
      </c>
      <c r="B28" s="44" t="s">
        <v>164</v>
      </c>
      <c r="C28" s="44"/>
    </row>
    <row r="29" spans="1:3" x14ac:dyDescent="0.35">
      <c r="A29" s="27" t="s">
        <v>24</v>
      </c>
      <c r="B29" s="44"/>
      <c r="C29" s="44"/>
    </row>
    <row r="30" spans="1:3" x14ac:dyDescent="0.35">
      <c r="A30" s="27" t="s">
        <v>25</v>
      </c>
      <c r="B30" s="44" t="s">
        <v>168</v>
      </c>
      <c r="C30" s="44"/>
    </row>
    <row r="31" spans="1:3" x14ac:dyDescent="0.35">
      <c r="A31" s="27" t="s">
        <v>134</v>
      </c>
      <c r="B31" s="44">
        <v>23056430</v>
      </c>
      <c r="C31" s="44"/>
    </row>
    <row r="32" spans="1:3" x14ac:dyDescent="0.35">
      <c r="A32" s="27" t="s">
        <v>26</v>
      </c>
      <c r="B32" s="54" t="s">
        <v>169</v>
      </c>
      <c r="C32" s="55"/>
    </row>
    <row r="33" spans="1:3" x14ac:dyDescent="0.35">
      <c r="A33" s="5" t="s">
        <v>27</v>
      </c>
      <c r="B33" s="53" t="s">
        <v>170</v>
      </c>
      <c r="C33" s="53"/>
    </row>
    <row r="34" spans="1:3" ht="43.5" x14ac:dyDescent="0.35">
      <c r="A34" s="5" t="s">
        <v>161</v>
      </c>
      <c r="B34" s="53" t="s">
        <v>171</v>
      </c>
      <c r="C34" s="46"/>
    </row>
    <row r="35" spans="1:3" x14ac:dyDescent="0.35">
      <c r="A35" s="43" t="s">
        <v>157</v>
      </c>
      <c r="B35" s="8" t="s">
        <v>172</v>
      </c>
    </row>
    <row r="37" spans="1:3" ht="15" customHeight="1" x14ac:dyDescent="0.35"/>
    <row r="38" spans="1:3" ht="15" customHeight="1" x14ac:dyDescent="0.35"/>
    <row r="45" spans="1:3" ht="15" customHeight="1" x14ac:dyDescent="0.35"/>
    <row r="50" spans="6:6" ht="18" customHeight="1" x14ac:dyDescent="0.35"/>
    <row r="53" spans="6:6" x14ac:dyDescent="0.35">
      <c r="F53" s="4"/>
    </row>
    <row r="54" spans="6:6" x14ac:dyDescent="0.35">
      <c r="F54" s="4"/>
    </row>
    <row r="55" spans="6:6" x14ac:dyDescent="0.35">
      <c r="F55" s="4"/>
    </row>
    <row r="66" ht="36" customHeight="1" x14ac:dyDescent="0.35"/>
    <row r="78" ht="33.75" customHeight="1" x14ac:dyDescent="0.35"/>
    <row r="79" ht="33.75" customHeight="1" x14ac:dyDescent="0.35"/>
    <row r="80" ht="33.75" customHeight="1" x14ac:dyDescent="0.35"/>
  </sheetData>
  <dataConsolidate/>
  <mergeCells count="33">
    <mergeCell ref="B25:C27"/>
    <mergeCell ref="B24:C24"/>
    <mergeCell ref="B23:C23"/>
    <mergeCell ref="B22:C22"/>
    <mergeCell ref="B11:C11"/>
    <mergeCell ref="B12:C12"/>
    <mergeCell ref="B13:C13"/>
    <mergeCell ref="B14:C14"/>
    <mergeCell ref="B21:C21"/>
    <mergeCell ref="B15:C15"/>
    <mergeCell ref="B16:C16"/>
    <mergeCell ref="B34:C34"/>
    <mergeCell ref="B33:C33"/>
    <mergeCell ref="B31:C31"/>
    <mergeCell ref="B30:C30"/>
    <mergeCell ref="B29:C29"/>
    <mergeCell ref="B32:C32"/>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s>
  <hyperlinks>
    <hyperlink ref="B12" r:id="rId1" xr:uid="{5FED13F7-0B2E-4ADB-AB58-0CC092118A98}"/>
  </hyperlinks>
  <pageMargins left="0.7" right="0.7" top="0.75" bottom="0.75" header="0.3" footer="0.3"/>
  <pageSetup orientation="portrait" r:id="rId2"/>
  <headerFooter>
    <oddHeader>&amp;C&amp;"Calibri"&amp;10&amp;K000000 Internal&amp;1#_x000D_</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666CA25D-9895-4FFF-8C94-EA211A77A836}">
          <x14:formula1>
            <xm:f>Hoja2!$I$1:$I$7</xm:f>
          </x14:formula1>
          <xm:sqref>B21:C21</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zoomScaleNormal="100" workbookViewId="0">
      <selection activeCell="B3" sqref="B3:C3"/>
    </sheetView>
  </sheetViews>
  <sheetFormatPr baseColWidth="10" defaultColWidth="0" defaultRowHeight="14.5" x14ac:dyDescent="0.35"/>
  <cols>
    <col min="1" max="1" width="49.81640625" customWidth="1"/>
    <col min="2" max="2" width="31.453125" customWidth="1"/>
    <col min="3" max="3" width="90.1796875" customWidth="1"/>
    <col min="4" max="16384" width="11.453125" hidden="1"/>
  </cols>
  <sheetData>
    <row r="1" spans="1:3" ht="18.5" x14ac:dyDescent="0.35">
      <c r="A1" s="78" t="s">
        <v>28</v>
      </c>
      <c r="B1" s="78"/>
      <c r="C1" s="78"/>
    </row>
    <row r="2" spans="1:3" ht="15.75" customHeight="1" x14ac:dyDescent="0.35">
      <c r="A2" s="20" t="s">
        <v>29</v>
      </c>
      <c r="B2" s="68" t="s">
        <v>147</v>
      </c>
      <c r="C2" s="69"/>
    </row>
    <row r="3" spans="1:3" s="2" customFormat="1" x14ac:dyDescent="0.35">
      <c r="A3" s="5" t="s">
        <v>1</v>
      </c>
      <c r="B3" s="46" t="str">
        <f>'AUTOS  NOTA 322'!B2:C2</f>
        <v>2024020279</v>
      </c>
      <c r="C3" s="46"/>
    </row>
    <row r="4" spans="1:3" s="2" customFormat="1" x14ac:dyDescent="0.35">
      <c r="A4" s="5" t="s">
        <v>2</v>
      </c>
      <c r="B4" s="46" t="str">
        <f>'AUTOS  NOTA 322'!B3:C3</f>
        <v>Superintendencia Financiera</v>
      </c>
      <c r="C4" s="46"/>
    </row>
    <row r="5" spans="1:3" s="2" customFormat="1" x14ac:dyDescent="0.35">
      <c r="A5" s="5" t="s">
        <v>3</v>
      </c>
      <c r="B5" s="46" t="str">
        <f>'AUTOS  NOTA 322'!B4:C4</f>
        <v>Allianz Seguros S.A.</v>
      </c>
      <c r="C5" s="46"/>
    </row>
    <row r="6" spans="1:3" s="2" customFormat="1" x14ac:dyDescent="0.35">
      <c r="A6" s="5" t="s">
        <v>4</v>
      </c>
      <c r="B6" s="46" t="str">
        <f>'AUTOS  NOTA 322'!B5:C5</f>
        <v>SANDRA MARCELA MORA MONTES</v>
      </c>
      <c r="C6" s="46"/>
    </row>
    <row r="7" spans="1:3" s="2" customFormat="1" x14ac:dyDescent="0.35">
      <c r="A7" s="5" t="s">
        <v>5</v>
      </c>
      <c r="B7" s="46" t="str">
        <f>'AUTOS  NOTA 322'!B6:C6</f>
        <v>DEMANDA DIRECTA</v>
      </c>
      <c r="C7" s="46"/>
    </row>
    <row r="8" spans="1:3" s="2" customFormat="1" x14ac:dyDescent="0.35">
      <c r="A8" s="30" t="s">
        <v>119</v>
      </c>
      <c r="B8" s="46" t="str">
        <f>'AUTOS  NOTA 322'!B7:C8</f>
        <v>N/A</v>
      </c>
      <c r="C8" s="46"/>
    </row>
    <row r="9" spans="1:3" x14ac:dyDescent="0.35">
      <c r="A9" s="20" t="s">
        <v>30</v>
      </c>
      <c r="B9" s="46"/>
      <c r="C9" s="46"/>
    </row>
    <row r="10" spans="1:3" x14ac:dyDescent="0.35">
      <c r="A10" s="20" t="s">
        <v>22</v>
      </c>
      <c r="B10" s="46" t="s">
        <v>148</v>
      </c>
      <c r="C10" s="46"/>
    </row>
    <row r="11" spans="1:3" x14ac:dyDescent="0.35">
      <c r="A11" s="20" t="s">
        <v>31</v>
      </c>
      <c r="B11" s="61">
        <v>0</v>
      </c>
      <c r="C11" s="62"/>
    </row>
    <row r="12" spans="1:3" x14ac:dyDescent="0.35">
      <c r="A12" s="20" t="s">
        <v>136</v>
      </c>
      <c r="B12" s="61">
        <v>0</v>
      </c>
      <c r="C12" s="62"/>
    </row>
    <row r="13" spans="1:3" x14ac:dyDescent="0.35">
      <c r="A13" s="20" t="s">
        <v>32</v>
      </c>
      <c r="B13" s="47"/>
      <c r="C13" s="48"/>
    </row>
    <row r="14" spans="1:3" x14ac:dyDescent="0.35">
      <c r="A14" s="20" t="s">
        <v>33</v>
      </c>
      <c r="B14" s="52"/>
      <c r="C14" s="46"/>
    </row>
    <row r="15" spans="1:3" x14ac:dyDescent="0.35">
      <c r="A15" s="20" t="s">
        <v>34</v>
      </c>
      <c r="B15" s="46"/>
      <c r="C15" s="46"/>
    </row>
    <row r="16" spans="1:3" x14ac:dyDescent="0.35">
      <c r="A16" s="20" t="s">
        <v>36</v>
      </c>
      <c r="B16" s="46"/>
      <c r="C16" s="46"/>
    </row>
    <row r="17" spans="1:3" x14ac:dyDescent="0.35">
      <c r="A17" s="65" t="s">
        <v>37</v>
      </c>
      <c r="B17" s="46"/>
      <c r="C17" s="46"/>
    </row>
    <row r="18" spans="1:3" x14ac:dyDescent="0.35">
      <c r="A18" s="66"/>
      <c r="B18" s="10" t="s">
        <v>39</v>
      </c>
      <c r="C18" s="10" t="s">
        <v>40</v>
      </c>
    </row>
    <row r="19" spans="1:3" x14ac:dyDescent="0.35">
      <c r="A19" s="66"/>
      <c r="B19" s="6" t="s">
        <v>143</v>
      </c>
      <c r="C19" s="6"/>
    </row>
    <row r="20" spans="1:3" x14ac:dyDescent="0.35">
      <c r="A20" s="66"/>
      <c r="B20" s="6"/>
      <c r="C20" s="6"/>
    </row>
    <row r="21" spans="1:3" x14ac:dyDescent="0.35">
      <c r="A21" s="67"/>
      <c r="B21" s="6"/>
      <c r="C21" s="6"/>
    </row>
    <row r="22" spans="1:3" x14ac:dyDescent="0.35">
      <c r="A22" s="20" t="s">
        <v>41</v>
      </c>
      <c r="B22" s="46"/>
      <c r="C22" s="46"/>
    </row>
    <row r="23" spans="1:3" x14ac:dyDescent="0.35">
      <c r="A23" s="20" t="s">
        <v>42</v>
      </c>
      <c r="B23" s="68"/>
      <c r="C23" s="69"/>
    </row>
    <row r="24" spans="1:3" x14ac:dyDescent="0.35">
      <c r="A24" s="20" t="s">
        <v>43</v>
      </c>
      <c r="B24" s="46"/>
      <c r="C24" s="46"/>
    </row>
    <row r="25" spans="1:3" x14ac:dyDescent="0.35">
      <c r="A25" s="20" t="s">
        <v>44</v>
      </c>
      <c r="B25" s="46"/>
      <c r="C25" s="46"/>
    </row>
    <row r="26" spans="1:3" x14ac:dyDescent="0.35">
      <c r="A26" s="20" t="s">
        <v>46</v>
      </c>
      <c r="B26" s="46"/>
      <c r="C26" s="46"/>
    </row>
    <row r="27" spans="1:3" x14ac:dyDescent="0.35">
      <c r="A27" s="19" t="s">
        <v>47</v>
      </c>
      <c r="B27" s="46"/>
      <c r="C27" s="46"/>
    </row>
    <row r="28" spans="1:3" x14ac:dyDescent="0.35">
      <c r="A28" s="70" t="s">
        <v>48</v>
      </c>
      <c r="B28" s="70"/>
      <c r="C28" s="70"/>
    </row>
    <row r="29" spans="1:3" x14ac:dyDescent="0.35">
      <c r="A29" s="63" t="s">
        <v>49</v>
      </c>
      <c r="B29" s="64"/>
      <c r="C29" s="11"/>
    </row>
    <row r="30" spans="1:3" x14ac:dyDescent="0.35">
      <c r="A30" s="63" t="s">
        <v>50</v>
      </c>
      <c r="B30" s="64"/>
      <c r="C30" s="11"/>
    </row>
    <row r="31" spans="1:3" x14ac:dyDescent="0.35">
      <c r="A31" s="63" t="s">
        <v>51</v>
      </c>
      <c r="B31" s="64"/>
      <c r="C31" s="12"/>
    </row>
    <row r="32" spans="1:3" x14ac:dyDescent="0.35">
      <c r="A32" s="63" t="s">
        <v>52</v>
      </c>
      <c r="B32" s="64"/>
      <c r="C32" s="11"/>
    </row>
    <row r="33" spans="1:3" x14ac:dyDescent="0.35">
      <c r="A33" s="63" t="s">
        <v>53</v>
      </c>
      <c r="B33" s="64"/>
      <c r="C33" s="11"/>
    </row>
    <row r="34" spans="1:3" x14ac:dyDescent="0.35">
      <c r="A34" s="63" t="s">
        <v>54</v>
      </c>
      <c r="B34" s="64"/>
      <c r="C34" s="13"/>
    </row>
    <row r="35" spans="1:3" x14ac:dyDescent="0.35">
      <c r="A35" s="59" t="s">
        <v>55</v>
      </c>
      <c r="B35" s="60"/>
      <c r="C35" s="14"/>
    </row>
    <row r="36" spans="1:3" x14ac:dyDescent="0.35">
      <c r="A36" s="59" t="s">
        <v>56</v>
      </c>
      <c r="B36" s="60"/>
      <c r="C36" s="15"/>
    </row>
    <row r="37" spans="1:3" x14ac:dyDescent="0.35">
      <c r="A37" s="71" t="s">
        <v>57</v>
      </c>
      <c r="B37" s="72"/>
      <c r="C37" s="15"/>
    </row>
    <row r="38" spans="1:3" x14ac:dyDescent="0.35">
      <c r="A38" s="73"/>
      <c r="B38" s="74"/>
      <c r="C38" s="15"/>
    </row>
    <row r="39" spans="1:3" x14ac:dyDescent="0.35">
      <c r="A39" s="75"/>
      <c r="B39" s="76"/>
      <c r="C39" s="15"/>
    </row>
    <row r="40" spans="1:3" x14ac:dyDescent="0.35">
      <c r="A40" s="77" t="s">
        <v>58</v>
      </c>
      <c r="B40" s="77"/>
      <c r="C40" s="77"/>
    </row>
    <row r="41" spans="1:3" x14ac:dyDescent="0.35">
      <c r="A41" s="17" t="s">
        <v>59</v>
      </c>
      <c r="B41" s="18"/>
      <c r="C41" s="15"/>
    </row>
    <row r="42" spans="1:3" x14ac:dyDescent="0.35">
      <c r="A42" s="59" t="s">
        <v>60</v>
      </c>
      <c r="B42" s="60"/>
      <c r="C42" s="15"/>
    </row>
    <row r="43" spans="1:3" x14ac:dyDescent="0.35">
      <c r="A43" s="59" t="s">
        <v>61</v>
      </c>
      <c r="B43" s="60"/>
      <c r="C43" s="15"/>
    </row>
    <row r="44" spans="1:3" x14ac:dyDescent="0.35">
      <c r="A44" s="17" t="s">
        <v>62</v>
      </c>
      <c r="B44" s="18"/>
      <c r="C44" s="15"/>
    </row>
    <row r="45" spans="1:3" x14ac:dyDescent="0.35">
      <c r="A45" s="17" t="s">
        <v>63</v>
      </c>
      <c r="B45" s="18"/>
      <c r="C45" s="15"/>
    </row>
    <row r="46" spans="1:3" x14ac:dyDescent="0.35">
      <c r="A46" s="59" t="s">
        <v>64</v>
      </c>
      <c r="B46" s="60"/>
      <c r="C46" s="15"/>
    </row>
    <row r="47" spans="1:3" x14ac:dyDescent="0.35">
      <c r="A47" s="17" t="s">
        <v>65</v>
      </c>
      <c r="B47" s="16"/>
      <c r="C47" s="15"/>
    </row>
    <row r="48" spans="1:3" x14ac:dyDescent="0.35">
      <c r="A48" s="59" t="s">
        <v>66</v>
      </c>
      <c r="B48" s="60"/>
      <c r="C48" s="15"/>
    </row>
    <row r="49" spans="1:3" x14ac:dyDescent="0.35">
      <c r="A49" s="59" t="s">
        <v>67</v>
      </c>
      <c r="B49" s="60"/>
      <c r="C49" s="15"/>
    </row>
    <row r="50" spans="1:3" x14ac:dyDescent="0.35">
      <c r="A50" s="59" t="s">
        <v>57</v>
      </c>
      <c r="B50" s="60"/>
      <c r="C50" s="15"/>
    </row>
  </sheetData>
  <mergeCells count="41">
    <mergeCell ref="A1:C1"/>
    <mergeCell ref="B9:C9"/>
    <mergeCell ref="B10:C10"/>
    <mergeCell ref="B13:C13"/>
    <mergeCell ref="B14:C14"/>
    <mergeCell ref="B3:C3"/>
    <mergeCell ref="B4:C4"/>
    <mergeCell ref="B5:C5"/>
    <mergeCell ref="B6:C6"/>
    <mergeCell ref="B7:C7"/>
    <mergeCell ref="B2:C2"/>
    <mergeCell ref="B8:C8"/>
    <mergeCell ref="B25:C25"/>
    <mergeCell ref="B26:C26"/>
    <mergeCell ref="B27:C27"/>
    <mergeCell ref="A28:C28"/>
    <mergeCell ref="A49:B49"/>
    <mergeCell ref="A37:B39"/>
    <mergeCell ref="A40:C40"/>
    <mergeCell ref="A42:B42"/>
    <mergeCell ref="A43:B43"/>
    <mergeCell ref="A31:B31"/>
    <mergeCell ref="A32:B32"/>
    <mergeCell ref="A33:B33"/>
    <mergeCell ref="A36:B36"/>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44"/>
  <sheetViews>
    <sheetView zoomScale="115" zoomScaleNormal="115" workbookViewId="0">
      <selection activeCell="C38" sqref="C38"/>
    </sheetView>
  </sheetViews>
  <sheetFormatPr baseColWidth="10" defaultColWidth="0" defaultRowHeight="14.5" x14ac:dyDescent="0.35"/>
  <cols>
    <col min="1" max="1" width="41.81640625" customWidth="1"/>
    <col min="2" max="2" width="35.36328125" customWidth="1"/>
    <col min="3" max="3" width="54.81640625" customWidth="1"/>
    <col min="4" max="8" width="11.453125" hidden="1" customWidth="1"/>
    <col min="9" max="9" width="12" hidden="1" customWidth="1"/>
    <col min="10" max="16384" width="11.453125" hidden="1"/>
  </cols>
  <sheetData>
    <row r="1" spans="1:9" ht="18.5" x14ac:dyDescent="0.35">
      <c r="A1" s="78" t="s">
        <v>68</v>
      </c>
      <c r="B1" s="78"/>
      <c r="C1" s="78"/>
    </row>
    <row r="2" spans="1:9" ht="15" customHeight="1" x14ac:dyDescent="0.35">
      <c r="A2" s="34" t="s">
        <v>29</v>
      </c>
      <c r="B2" s="82" t="str">
        <f>'AUTOS NOTA 321'!B2:C2</f>
        <v xml:space="preserve">SINIESTRO   LEGIS </v>
      </c>
      <c r="C2" s="83"/>
    </row>
    <row r="3" spans="1:9" x14ac:dyDescent="0.35">
      <c r="A3" s="35" t="s">
        <v>1</v>
      </c>
      <c r="B3" s="97" t="str">
        <f>'AUTOS  NOTA 322'!B2:C2</f>
        <v>2024020279</v>
      </c>
      <c r="C3" s="97"/>
    </row>
    <row r="4" spans="1:9" x14ac:dyDescent="0.35">
      <c r="A4" s="35" t="s">
        <v>2</v>
      </c>
      <c r="B4" s="97" t="str">
        <f>'AUTOS  NOTA 322'!B3:C3</f>
        <v>Superintendencia Financiera</v>
      </c>
      <c r="C4" s="97"/>
    </row>
    <row r="5" spans="1:9" x14ac:dyDescent="0.35">
      <c r="A5" s="35" t="s">
        <v>3</v>
      </c>
      <c r="B5" s="97" t="str">
        <f>'AUTOS  NOTA 322'!B4:C4</f>
        <v>Allianz Seguros S.A.</v>
      </c>
      <c r="C5" s="97"/>
    </row>
    <row r="6" spans="1:9" ht="15" customHeight="1" x14ac:dyDescent="0.35">
      <c r="A6" s="35" t="s">
        <v>4</v>
      </c>
      <c r="B6" s="97" t="str">
        <f>'AUTOS  NOTA 322'!B5:C5</f>
        <v>SANDRA MARCELA MORA MONTES</v>
      </c>
      <c r="C6" s="97"/>
    </row>
    <row r="7" spans="1:9" x14ac:dyDescent="0.35">
      <c r="A7" s="35" t="s">
        <v>5</v>
      </c>
      <c r="B7" s="97" t="str">
        <f>'AUTOS  NOTA 322'!B6:C6</f>
        <v>DEMANDA DIRECTA</v>
      </c>
      <c r="C7" s="97"/>
    </row>
    <row r="8" spans="1:9" x14ac:dyDescent="0.35">
      <c r="A8" s="37" t="s">
        <v>119</v>
      </c>
      <c r="B8" s="97" t="str">
        <f>'AUTOS  NOTA 322'!B7:C8</f>
        <v>N/A</v>
      </c>
      <c r="C8" s="97"/>
    </row>
    <row r="9" spans="1:9" ht="29" x14ac:dyDescent="0.35">
      <c r="A9" s="35" t="s">
        <v>69</v>
      </c>
      <c r="B9" s="95">
        <f>SUM(C11,C12,C14,C15,C17)</f>
        <v>0</v>
      </c>
      <c r="C9" s="96"/>
    </row>
    <row r="10" spans="1:9" x14ac:dyDescent="0.35">
      <c r="A10" s="98" t="s">
        <v>70</v>
      </c>
      <c r="B10" s="87" t="s">
        <v>71</v>
      </c>
      <c r="C10" s="88"/>
    </row>
    <row r="11" spans="1:9" x14ac:dyDescent="0.35">
      <c r="A11" s="98"/>
      <c r="B11" s="36" t="s">
        <v>72</v>
      </c>
      <c r="C11" s="31"/>
    </row>
    <row r="12" spans="1:9" x14ac:dyDescent="0.35">
      <c r="A12" s="98"/>
      <c r="B12" s="36" t="s">
        <v>73</v>
      </c>
      <c r="C12" s="31"/>
    </row>
    <row r="13" spans="1:9" x14ac:dyDescent="0.35">
      <c r="A13" s="98"/>
      <c r="B13" s="87"/>
      <c r="C13" s="88"/>
    </row>
    <row r="14" spans="1:9" x14ac:dyDescent="0.35">
      <c r="A14" s="98"/>
      <c r="B14" s="36" t="s">
        <v>116</v>
      </c>
      <c r="C14" s="39"/>
    </row>
    <row r="15" spans="1:9" x14ac:dyDescent="0.35">
      <c r="A15" s="98"/>
      <c r="B15" s="36" t="s">
        <v>117</v>
      </c>
      <c r="C15" s="39"/>
      <c r="E15" t="s">
        <v>75</v>
      </c>
      <c r="F15" s="22">
        <v>0.7</v>
      </c>
    </row>
    <row r="16" spans="1:9" x14ac:dyDescent="0.35">
      <c r="A16" s="98"/>
      <c r="B16" s="87" t="s">
        <v>76</v>
      </c>
      <c r="C16" s="88"/>
      <c r="E16" t="s">
        <v>77</v>
      </c>
      <c r="F16" s="23">
        <v>0.3</v>
      </c>
      <c r="I16" s="25"/>
    </row>
    <row r="17" spans="1:9" x14ac:dyDescent="0.35">
      <c r="A17" s="98"/>
      <c r="B17" s="36"/>
      <c r="C17" s="40"/>
      <c r="F17" s="26"/>
      <c r="I17" s="25"/>
    </row>
    <row r="18" spans="1:9" ht="23.25" customHeight="1" x14ac:dyDescent="0.35">
      <c r="A18" s="38" t="s">
        <v>78</v>
      </c>
      <c r="B18" s="82"/>
      <c r="C18" s="83"/>
    </row>
    <row r="19" spans="1:9" ht="58" x14ac:dyDescent="0.35">
      <c r="A19" s="35" t="s">
        <v>80</v>
      </c>
      <c r="B19" s="89"/>
      <c r="C19" s="90"/>
    </row>
    <row r="20" spans="1:9" ht="15" customHeight="1" x14ac:dyDescent="0.35">
      <c r="A20" s="21" t="s">
        <v>81</v>
      </c>
      <c r="B20" s="84">
        <f>((C22+C23+C25+C26+C30+C28+C32+C34+C29+C33)-C37)*C36*C38</f>
        <v>0</v>
      </c>
      <c r="C20" s="84"/>
    </row>
    <row r="21" spans="1:9" x14ac:dyDescent="0.35">
      <c r="A21" s="7" t="s">
        <v>82</v>
      </c>
      <c r="B21" s="91" t="s">
        <v>71</v>
      </c>
      <c r="C21" s="92"/>
    </row>
    <row r="22" spans="1:9" x14ac:dyDescent="0.35">
      <c r="A22" s="93"/>
      <c r="B22" s="36" t="s">
        <v>72</v>
      </c>
      <c r="C22" s="31">
        <v>0</v>
      </c>
    </row>
    <row r="23" spans="1:9" x14ac:dyDescent="0.35">
      <c r="A23" s="94"/>
      <c r="B23" s="36" t="s">
        <v>73</v>
      </c>
      <c r="C23" s="31"/>
    </row>
    <row r="24" spans="1:9" x14ac:dyDescent="0.35">
      <c r="A24" s="94"/>
      <c r="B24" s="87" t="s">
        <v>74</v>
      </c>
      <c r="C24" s="88"/>
    </row>
    <row r="25" spans="1:9" x14ac:dyDescent="0.35">
      <c r="A25" s="94"/>
      <c r="B25" s="36" t="s">
        <v>116</v>
      </c>
      <c r="C25" s="31">
        <v>0</v>
      </c>
    </row>
    <row r="26" spans="1:9" ht="29" customHeight="1" x14ac:dyDescent="0.35">
      <c r="A26" s="94"/>
      <c r="B26" s="36" t="s">
        <v>118</v>
      </c>
      <c r="C26" s="31">
        <v>0</v>
      </c>
    </row>
    <row r="27" spans="1:9" x14ac:dyDescent="0.35">
      <c r="A27" s="94"/>
      <c r="B27" s="87" t="s">
        <v>148</v>
      </c>
      <c r="C27" s="88"/>
    </row>
    <row r="28" spans="1:9" x14ac:dyDescent="0.35">
      <c r="A28" s="94"/>
      <c r="B28" s="36" t="s">
        <v>156</v>
      </c>
      <c r="C28" s="31">
        <v>0</v>
      </c>
    </row>
    <row r="29" spans="1:9" x14ac:dyDescent="0.35">
      <c r="A29" s="94"/>
      <c r="B29" s="36" t="s">
        <v>72</v>
      </c>
      <c r="C29" s="31">
        <v>0</v>
      </c>
    </row>
    <row r="30" spans="1:9" x14ac:dyDescent="0.35">
      <c r="A30" s="94"/>
      <c r="B30" s="36" t="s">
        <v>73</v>
      </c>
      <c r="C30" s="31">
        <v>0</v>
      </c>
    </row>
    <row r="31" spans="1:9" x14ac:dyDescent="0.35">
      <c r="A31" s="94"/>
      <c r="B31" s="87" t="s">
        <v>149</v>
      </c>
      <c r="C31" s="88"/>
    </row>
    <row r="32" spans="1:9" x14ac:dyDescent="0.35">
      <c r="A32" s="94"/>
      <c r="B32" s="36" t="s">
        <v>129</v>
      </c>
      <c r="C32" s="31"/>
    </row>
    <row r="33" spans="1:3" x14ac:dyDescent="0.35">
      <c r="A33" s="94"/>
      <c r="B33" s="36" t="s">
        <v>72</v>
      </c>
      <c r="C33" s="31">
        <v>0</v>
      </c>
    </row>
    <row r="34" spans="1:3" x14ac:dyDescent="0.35">
      <c r="A34" s="94"/>
      <c r="B34" s="36" t="s">
        <v>73</v>
      </c>
      <c r="C34" s="31"/>
    </row>
    <row r="35" spans="1:3" x14ac:dyDescent="0.35">
      <c r="A35" s="94"/>
      <c r="B35" s="87" t="s">
        <v>135</v>
      </c>
      <c r="C35" s="88"/>
    </row>
    <row r="36" spans="1:3" x14ac:dyDescent="0.35">
      <c r="A36" s="94"/>
      <c r="B36" s="36" t="s">
        <v>152</v>
      </c>
      <c r="C36" s="32">
        <v>1</v>
      </c>
    </row>
    <row r="37" spans="1:3" x14ac:dyDescent="0.35">
      <c r="A37" s="94"/>
      <c r="B37" s="36" t="s">
        <v>136</v>
      </c>
      <c r="C37" s="33">
        <v>0</v>
      </c>
    </row>
    <row r="38" spans="1:3" x14ac:dyDescent="0.35">
      <c r="A38" s="94"/>
      <c r="B38" s="36" t="s">
        <v>155</v>
      </c>
      <c r="C38" s="32"/>
    </row>
    <row r="39" spans="1:3" x14ac:dyDescent="0.35">
      <c r="A39" s="24" t="s">
        <v>83</v>
      </c>
      <c r="B39" s="84">
        <f>IFERROR(B20*(VLOOKUP(B18,E15:F17,2,0)),16666)</f>
        <v>16666</v>
      </c>
      <c r="C39" s="84"/>
    </row>
    <row r="40" spans="1:3" ht="93" customHeight="1" x14ac:dyDescent="0.35">
      <c r="A40" s="35" t="s">
        <v>150</v>
      </c>
      <c r="B40" s="85"/>
      <c r="C40" s="86"/>
    </row>
    <row r="41" spans="1:3" ht="211.5" customHeight="1" x14ac:dyDescent="0.35">
      <c r="A41" s="35" t="s">
        <v>84</v>
      </c>
      <c r="B41" s="80"/>
      <c r="C41" s="81"/>
    </row>
    <row r="42" spans="1:3" ht="26" customHeight="1" x14ac:dyDescent="0.35">
      <c r="A42" s="42" t="s">
        <v>140</v>
      </c>
      <c r="B42" s="42"/>
      <c r="C42" s="42"/>
    </row>
    <row r="43" spans="1:3" x14ac:dyDescent="0.35">
      <c r="A43" s="41" t="s">
        <v>141</v>
      </c>
      <c r="B43" s="79"/>
      <c r="C43" s="79"/>
    </row>
    <row r="44" spans="1:3" ht="41" customHeight="1" x14ac:dyDescent="0.35">
      <c r="A44" s="41" t="s">
        <v>139</v>
      </c>
      <c r="B44" s="79"/>
      <c r="C44" s="79"/>
    </row>
  </sheetData>
  <sheetProtection algorithmName="SHA-512" hashValue="Y6jm3BzJbbuYepmmD9/3XgP0/2+e/ibB3vzV4hYGrHAhkuvi6ip1SwTuqosUFefckAFp58z48DWwhwSVsK5n2Q==" saltValue="33C4Qfd9ErFF9CIfv4DgmQ==" spinCount="100000" sheet="1" selectLockedCells="1"/>
  <mergeCells count="27">
    <mergeCell ref="A22:A38"/>
    <mergeCell ref="B9:C9"/>
    <mergeCell ref="A1:C1"/>
    <mergeCell ref="B2:C2"/>
    <mergeCell ref="B16:C16"/>
    <mergeCell ref="B3:C3"/>
    <mergeCell ref="B4:C4"/>
    <mergeCell ref="B5:C5"/>
    <mergeCell ref="B6:C6"/>
    <mergeCell ref="B7:C7"/>
    <mergeCell ref="B8:C8"/>
    <mergeCell ref="B10:C10"/>
    <mergeCell ref="B13:C13"/>
    <mergeCell ref="A10:A17"/>
    <mergeCell ref="B43:C43"/>
    <mergeCell ref="B44:C44"/>
    <mergeCell ref="B41:C41"/>
    <mergeCell ref="B18:C18"/>
    <mergeCell ref="B20:C20"/>
    <mergeCell ref="B40:C40"/>
    <mergeCell ref="B31:C31"/>
    <mergeCell ref="B35:C35"/>
    <mergeCell ref="B39:C39"/>
    <mergeCell ref="B27:C27"/>
    <mergeCell ref="B19:C19"/>
    <mergeCell ref="B21:C21"/>
    <mergeCell ref="B24:C24"/>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4.5" x14ac:dyDescent="0.3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8"/>
  <sheetViews>
    <sheetView workbookViewId="0">
      <selection activeCell="A19" sqref="A19"/>
    </sheetView>
  </sheetViews>
  <sheetFormatPr baseColWidth="10" defaultColWidth="0" defaultRowHeight="14.5" x14ac:dyDescent="0.35"/>
  <cols>
    <col min="1" max="1" width="37" customWidth="1"/>
    <col min="2" max="2" width="11.453125" customWidth="1"/>
    <col min="3" max="3" width="94.453125" customWidth="1"/>
    <col min="4" max="16384" width="11.453125" hidden="1"/>
  </cols>
  <sheetData>
    <row r="1" spans="1:3" ht="18.5" x14ac:dyDescent="0.35">
      <c r="A1" s="78" t="s">
        <v>85</v>
      </c>
      <c r="B1" s="78"/>
      <c r="C1" s="78"/>
    </row>
    <row r="2" spans="1:3" x14ac:dyDescent="0.35">
      <c r="A2" s="20" t="s">
        <v>29</v>
      </c>
      <c r="B2" s="68" t="str">
        <f>'AUTOS NOTA 324'!B2:C2</f>
        <v xml:space="preserve">SINIESTRO   LEGIS </v>
      </c>
      <c r="C2" s="69"/>
    </row>
    <row r="3" spans="1:3" x14ac:dyDescent="0.35">
      <c r="A3" s="5" t="s">
        <v>1</v>
      </c>
      <c r="B3" s="46" t="str">
        <f>'AUTOS  NOTA 322'!B2:C2</f>
        <v>2024020279</v>
      </c>
      <c r="C3" s="46"/>
    </row>
    <row r="4" spans="1:3" x14ac:dyDescent="0.35">
      <c r="A4" s="5" t="s">
        <v>2</v>
      </c>
      <c r="B4" s="46" t="str">
        <f>'AUTOS  NOTA 322'!B3:C3</f>
        <v>Superintendencia Financiera</v>
      </c>
      <c r="C4" s="46"/>
    </row>
    <row r="5" spans="1:3" x14ac:dyDescent="0.35">
      <c r="A5" s="5" t="s">
        <v>3</v>
      </c>
      <c r="B5" s="46" t="str">
        <f>'AUTOS  NOTA 322'!B4:C4</f>
        <v>Allianz Seguros S.A.</v>
      </c>
      <c r="C5" s="46"/>
    </row>
    <row r="6" spans="1:3" ht="15" customHeight="1" x14ac:dyDescent="0.35">
      <c r="A6" s="5" t="s">
        <v>4</v>
      </c>
      <c r="B6" s="46" t="str">
        <f>'AUTOS  NOTA 322'!B5:C5</f>
        <v>SANDRA MARCELA MORA MONTES</v>
      </c>
      <c r="C6" s="46"/>
    </row>
    <row r="7" spans="1:3" ht="15" customHeight="1" x14ac:dyDescent="0.35">
      <c r="A7" s="5" t="s">
        <v>5</v>
      </c>
      <c r="B7" s="46" t="str">
        <f>'AUTOS  NOTA 322'!B6:C6</f>
        <v>DEMANDA DIRECTA</v>
      </c>
      <c r="C7" s="46"/>
    </row>
    <row r="8" spans="1:3" ht="15" customHeight="1" x14ac:dyDescent="0.35">
      <c r="A8" s="30" t="s">
        <v>119</v>
      </c>
      <c r="B8" s="46" t="str">
        <f>'AUTOS  NOTA 322'!B7:C8</f>
        <v>N/A</v>
      </c>
      <c r="C8" s="46"/>
    </row>
    <row r="9" spans="1:3" ht="19" customHeight="1" x14ac:dyDescent="0.35">
      <c r="A9" s="5" t="s">
        <v>120</v>
      </c>
      <c r="B9" s="46"/>
      <c r="C9" s="46"/>
    </row>
    <row r="10" spans="1:3" x14ac:dyDescent="0.35">
      <c r="A10" s="7" t="s">
        <v>82</v>
      </c>
      <c r="B10" s="102">
        <f>'AUTOS NOTA 324'!B20:C20</f>
        <v>0</v>
      </c>
      <c r="C10" s="102"/>
    </row>
    <row r="11" spans="1:3" x14ac:dyDescent="0.35">
      <c r="A11" s="7" t="s">
        <v>138</v>
      </c>
      <c r="B11" s="103">
        <f>'AUTOS NOTA 324'!B39:C39</f>
        <v>16666</v>
      </c>
      <c r="C11" s="46"/>
    </row>
    <row r="12" spans="1:3" ht="29" x14ac:dyDescent="0.35">
      <c r="A12" s="7" t="s">
        <v>86</v>
      </c>
      <c r="B12" s="100"/>
      <c r="C12" s="101"/>
    </row>
    <row r="13" spans="1:3" ht="43.5" x14ac:dyDescent="0.35">
      <c r="A13" s="5" t="s">
        <v>87</v>
      </c>
      <c r="B13" s="46"/>
      <c r="C13" s="46"/>
    </row>
    <row r="14" spans="1:3" ht="43.5" x14ac:dyDescent="0.35">
      <c r="A14" s="5" t="s">
        <v>88</v>
      </c>
      <c r="B14" s="46"/>
      <c r="C14" s="46"/>
    </row>
    <row r="15" spans="1:3" x14ac:dyDescent="0.35">
      <c r="A15" s="5" t="s">
        <v>89</v>
      </c>
      <c r="B15" s="6"/>
      <c r="C15" s="6"/>
    </row>
    <row r="16" spans="1:3" x14ac:dyDescent="0.35">
      <c r="A16" s="7" t="s">
        <v>90</v>
      </c>
      <c r="B16" s="46"/>
      <c r="C16" s="46"/>
    </row>
    <row r="17" spans="1:3" x14ac:dyDescent="0.35">
      <c r="A17" s="6" t="s">
        <v>91</v>
      </c>
      <c r="B17" s="101"/>
      <c r="C17" s="101"/>
    </row>
    <row r="18" spans="1:3" x14ac:dyDescent="0.35">
      <c r="A18" s="43" t="s">
        <v>157</v>
      </c>
      <c r="B18" s="99" t="s">
        <v>162</v>
      </c>
      <c r="C18" s="99"/>
    </row>
  </sheetData>
  <mergeCells count="17">
    <mergeCell ref="A1:C1"/>
    <mergeCell ref="B7:C7"/>
    <mergeCell ref="B10:C10"/>
    <mergeCell ref="B11:C11"/>
    <mergeCell ref="B13:C13"/>
    <mergeCell ref="B8:C8"/>
    <mergeCell ref="B2:C2"/>
    <mergeCell ref="B3:C3"/>
    <mergeCell ref="B4:C4"/>
    <mergeCell ref="B5:C5"/>
    <mergeCell ref="B6:C6"/>
    <mergeCell ref="B9:C9"/>
    <mergeCell ref="B18:C18"/>
    <mergeCell ref="B16:C16"/>
    <mergeCell ref="B12:C12"/>
    <mergeCell ref="B17:C17"/>
    <mergeCell ref="B14:C14"/>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topLeftCell="G1" workbookViewId="0">
      <selection activeCell="L26" sqref="L26"/>
    </sheetView>
  </sheetViews>
  <sheetFormatPr baseColWidth="10" defaultColWidth="11.453125" defaultRowHeight="14.5" x14ac:dyDescent="0.35"/>
  <cols>
    <col min="4" max="4" width="20.1796875" bestFit="1" customWidth="1"/>
    <col min="5" max="5" width="42.81640625" bestFit="1" customWidth="1"/>
    <col min="12" max="12" width="30.6328125" customWidth="1"/>
    <col min="13" max="13" width="16" customWidth="1"/>
  </cols>
  <sheetData>
    <row r="1" spans="1:15" x14ac:dyDescent="0.35">
      <c r="A1" s="9" t="s">
        <v>32</v>
      </c>
      <c r="B1" t="s">
        <v>35</v>
      </c>
      <c r="C1" s="9" t="s">
        <v>37</v>
      </c>
      <c r="D1" s="9" t="s">
        <v>92</v>
      </c>
      <c r="E1" s="3" t="s">
        <v>43</v>
      </c>
      <c r="F1" s="2" t="s">
        <v>75</v>
      </c>
      <c r="G1" s="4">
        <v>0</v>
      </c>
      <c r="H1" t="s">
        <v>13</v>
      </c>
      <c r="I1" t="s">
        <v>93</v>
      </c>
      <c r="K1" t="s">
        <v>121</v>
      </c>
      <c r="L1" s="29" t="s">
        <v>153</v>
      </c>
      <c r="M1" t="s">
        <v>94</v>
      </c>
      <c r="N1" t="s">
        <v>75</v>
      </c>
      <c r="O1" t="s">
        <v>142</v>
      </c>
    </row>
    <row r="2" spans="1:15" x14ac:dyDescent="0.35">
      <c r="A2" t="s">
        <v>94</v>
      </c>
      <c r="B2" t="s">
        <v>45</v>
      </c>
      <c r="C2" t="s">
        <v>95</v>
      </c>
      <c r="D2" s="2" t="s">
        <v>96</v>
      </c>
      <c r="E2" s="1" t="s">
        <v>97</v>
      </c>
      <c r="F2" s="2" t="s">
        <v>79</v>
      </c>
      <c r="G2" s="4">
        <v>0.7</v>
      </c>
      <c r="H2" t="s">
        <v>14</v>
      </c>
      <c r="I2" t="s">
        <v>98</v>
      </c>
      <c r="K2" t="s">
        <v>122</v>
      </c>
      <c r="L2" s="29" t="s">
        <v>123</v>
      </c>
      <c r="M2" t="s">
        <v>99</v>
      </c>
      <c r="N2" t="s">
        <v>77</v>
      </c>
      <c r="O2" t="s">
        <v>45</v>
      </c>
    </row>
    <row r="3" spans="1:15" x14ac:dyDescent="0.35">
      <c r="A3" t="s">
        <v>99</v>
      </c>
      <c r="C3" t="s">
        <v>100</v>
      </c>
      <c r="D3" s="2" t="s">
        <v>101</v>
      </c>
      <c r="E3" s="1" t="s">
        <v>102</v>
      </c>
      <c r="F3" s="2" t="s">
        <v>77</v>
      </c>
      <c r="G3" s="4">
        <v>0.3</v>
      </c>
      <c r="H3" t="s">
        <v>103</v>
      </c>
      <c r="I3" t="s">
        <v>104</v>
      </c>
      <c r="L3" s="29" t="s">
        <v>124</v>
      </c>
      <c r="M3" t="s">
        <v>105</v>
      </c>
      <c r="N3" t="s">
        <v>79</v>
      </c>
    </row>
    <row r="4" spans="1:15" x14ac:dyDescent="0.35">
      <c r="A4" t="s">
        <v>105</v>
      </c>
      <c r="C4" t="s">
        <v>38</v>
      </c>
      <c r="E4" s="1" t="s">
        <v>106</v>
      </c>
      <c r="H4" t="s">
        <v>107</v>
      </c>
      <c r="I4" t="s">
        <v>18</v>
      </c>
      <c r="L4" t="s">
        <v>125</v>
      </c>
    </row>
    <row r="5" spans="1:15" x14ac:dyDescent="0.35">
      <c r="A5" t="s">
        <v>108</v>
      </c>
      <c r="E5" s="1" t="s">
        <v>109</v>
      </c>
      <c r="H5" t="s">
        <v>110</v>
      </c>
      <c r="I5" t="s">
        <v>111</v>
      </c>
      <c r="L5" s="29" t="s">
        <v>126</v>
      </c>
    </row>
    <row r="6" spans="1:15" x14ac:dyDescent="0.35">
      <c r="E6" s="1" t="s">
        <v>112</v>
      </c>
      <c r="I6" t="s">
        <v>113</v>
      </c>
      <c r="L6" s="29" t="s">
        <v>154</v>
      </c>
    </row>
    <row r="7" spans="1:15" x14ac:dyDescent="0.35">
      <c r="E7" s="1" t="s">
        <v>114</v>
      </c>
      <c r="I7" t="s">
        <v>145</v>
      </c>
      <c r="L7" s="29" t="s">
        <v>127</v>
      </c>
    </row>
    <row r="8" spans="1:15" x14ac:dyDescent="0.35">
      <c r="E8" s="1" t="s">
        <v>115</v>
      </c>
      <c r="L8" s="29" t="s">
        <v>148</v>
      </c>
    </row>
    <row r="9" spans="1:15" x14ac:dyDescent="0.35">
      <c r="L9" s="29" t="s">
        <v>128</v>
      </c>
    </row>
    <row r="10" spans="1:15" x14ac:dyDescent="0.35">
      <c r="L10" s="29" t="s">
        <v>129</v>
      </c>
    </row>
    <row r="11" spans="1:15" x14ac:dyDescent="0.35">
      <c r="L11" s="29" t="s">
        <v>130</v>
      </c>
    </row>
    <row r="12" spans="1:15" x14ac:dyDescent="0.35">
      <c r="L12" s="29" t="s">
        <v>131</v>
      </c>
    </row>
    <row r="13" spans="1:15" x14ac:dyDescent="0.35">
      <c r="L13" s="29" t="s">
        <v>151</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TASACION </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Mónica Alejandra Forero</cp:lastModifiedBy>
  <cp:revision/>
  <dcterms:created xsi:type="dcterms:W3CDTF">2020-12-07T14:41:17Z</dcterms:created>
  <dcterms:modified xsi:type="dcterms:W3CDTF">2024-09-26T21:59:13Z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