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23"/>
  <workbookPr codeName="ThisWorkbook"/>
  <mc:AlternateContent xmlns:mc="http://schemas.openxmlformats.org/markup-compatibility/2006">
    <mc:Choice Requires="x15">
      <x15ac:absPath xmlns:x15ac="http://schemas.microsoft.com/office/spreadsheetml/2010/11/ac" url="C:\Users\santi\Downloads\"/>
    </mc:Choice>
  </mc:AlternateContent>
  <xr:revisionPtr revIDLastSave="0" documentId="8_{15148072-0CC0-4A69-9A09-1D4B1B65259E}" xr6:coauthVersionLast="47" xr6:coauthVersionMax="47" xr10:uidLastSave="{00000000-0000-0000-0000-000000000000}"/>
  <bookViews>
    <workbookView xWindow="-108" yWindow="-108" windowWidth="23256" windowHeight="12456" xr2:uid="{00000000-000D-0000-FFFF-FFFF00000000}"/>
  </bookViews>
  <sheets>
    <sheet name="AUTOS  NOTA 322" sheetId="1" r:id="rId1"/>
    <sheet name="AUTOS NOTA 321" sheetId="7" r:id="rId2"/>
    <sheet name="AUTOS NOTA 324-478" sheetId="8" r:id="rId3"/>
    <sheet name="TASACION " sheetId="10" state="hidden" r:id="rId4"/>
    <sheet name="AUTOS NOTA 325" sheetId="9" r:id="rId5"/>
    <sheet name="CONCEPTO DE CONCILIACIÓN 330 " sheetId="11" r:id="rId6"/>
    <sheet name="CAMBIO DE CONTINGENCIA 423" sheetId="12" r:id="rId7"/>
    <sheet name="Hoja2" sheetId="6" state="hidden" r:id="rId8"/>
  </sheets>
  <externalReferences>
    <externalReference r:id="rId9"/>
    <externalReference r:id="rId10"/>
    <externalReference r:id="rId11"/>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8" l="1"/>
  <c r="B20" i="8"/>
  <c r="B40" i="8" s="1"/>
  <c r="B34" i="12"/>
  <c r="B15" i="12"/>
  <c r="B8" i="12"/>
  <c r="B7" i="12"/>
  <c r="B6" i="12"/>
  <c r="B5" i="12"/>
  <c r="B4" i="12"/>
  <c r="B3" i="12"/>
  <c r="B2" i="12"/>
  <c r="H23" i="11"/>
  <c r="H25" i="11" s="1"/>
  <c r="F22" i="11"/>
  <c r="F24" i="11" s="1"/>
  <c r="E22" i="11"/>
  <c r="E24" i="11" s="1"/>
  <c r="H21" i="11"/>
  <c r="G21" i="11"/>
  <c r="G23" i="11" s="1"/>
  <c r="G25" i="11" s="1"/>
  <c r="F21" i="11"/>
  <c r="F23" i="11" s="1"/>
  <c r="F25" i="11" s="1"/>
  <c r="E21" i="11"/>
  <c r="E23" i="11" s="1"/>
  <c r="E25" i="11" s="1"/>
  <c r="D21" i="11"/>
  <c r="D23" i="11" s="1"/>
  <c r="D25" i="11" s="1"/>
  <c r="H20" i="11"/>
  <c r="H22" i="11" s="1"/>
  <c r="H24" i="11" s="1"/>
  <c r="G20" i="11"/>
  <c r="G22" i="11" s="1"/>
  <c r="G24" i="11" s="1"/>
  <c r="F20" i="11"/>
  <c r="E20" i="11"/>
  <c r="D20" i="11"/>
  <c r="D22" i="11" s="1"/>
  <c r="D24" i="11" s="1"/>
  <c r="B9" i="11"/>
  <c r="B8" i="11"/>
  <c r="B7" i="11"/>
  <c r="B6" i="11"/>
  <c r="B5" i="11"/>
  <c r="B4" i="11"/>
  <c r="B3" i="11"/>
  <c r="B2" i="11"/>
  <c r="B10" i="9" l="1"/>
  <c r="B2" i="8" l="1"/>
  <c r="B2" i="9" s="1"/>
  <c r="B8" i="9" l="1"/>
  <c r="B7" i="9"/>
  <c r="B6" i="9"/>
  <c r="B5" i="9"/>
  <c r="B4" i="9"/>
  <c r="B3" i="9"/>
  <c r="B8" i="8"/>
  <c r="B7" i="8"/>
  <c r="B6" i="8"/>
  <c r="B5" i="8"/>
  <c r="B4" i="8"/>
  <c r="B8" i="7"/>
  <c r="B4" i="7" l="1"/>
  <c r="B5" i="7"/>
  <c r="B6" i="7"/>
  <c r="B7" i="7"/>
  <c r="B3" i="7"/>
  <c r="B9" i="8"/>
  <c r="B11" i="9" l="1"/>
</calcChain>
</file>

<file path=xl/sharedStrings.xml><?xml version="1.0" encoding="utf-8"?>
<sst xmlns="http://schemas.openxmlformats.org/spreadsheetml/2006/main" count="312" uniqueCount="219">
  <si>
    <t>SOLICITUD DE ANTECEDENTES -ABOGADO EXTERNO-</t>
  </si>
  <si>
    <t>RADICADO(23 DIGITOS)</t>
  </si>
  <si>
    <t>25095408900120240006300</t>
  </si>
  <si>
    <t>JUZGADO</t>
  </si>
  <si>
    <t>JUZGADO 001 PROMISCUO MUNICIPAL DE BITUIMA</t>
  </si>
  <si>
    <t>DEMANDADO</t>
  </si>
  <si>
    <t>HEREDEROS INDETERMINADOS DE ALEJANDRO RODRIGUEZ BETANCURT, TRANSPORTES LA ESPERANZA S.A. ABSORBIDA POR FLOTA AGUILA S.A, ALLIANZ SEGUROS S.A</t>
  </si>
  <si>
    <t xml:space="preserve">DEMANDANTE </t>
  </si>
  <si>
    <t>CLEMENCIA VIVAS BEJARANO (COMPAÑERA PERMANENTE) (23/12/1969)
KAREN JULIED ZEA VIVAS (HIJA) (11/06/2000)
DANIELA ALEJANDRA ZEA VIVAS (HIJA) (08/06/1996)
JULIAN ANDRES ZEA VIVAS (HIJO) (30/06/1994)</t>
  </si>
  <si>
    <t>TIPO DE VINCULACION COMPAÑÍA</t>
  </si>
  <si>
    <t>DEMANDA DIRECTA</t>
  </si>
  <si>
    <t xml:space="preserve">TIPO DE PERJUCIO </t>
  </si>
  <si>
    <t xml:space="preserve">RCE LESIONES </t>
  </si>
  <si>
    <t>INTERVINIENTE -NOMBRE DE LESIONADO O MUERTO (S) DEL PROCESO</t>
  </si>
  <si>
    <t>NORMAN ORLANDO ZEA</t>
  </si>
  <si>
    <t xml:space="preserve">NUMERO DE IDENTIFICACION </t>
  </si>
  <si>
    <t xml:space="preserve">DOMICILIO </t>
  </si>
  <si>
    <t>CLEMEMENCIA VIVAS BEJARRANO: Calle 8ª # 1-20 Sur Barrio el Edén, Facatativá Cundinamarca.</t>
  </si>
  <si>
    <t xml:space="preserve">TELEFONO </t>
  </si>
  <si>
    <t>CLEMENCIA VIVAS BEJARANO: 3124754793</t>
  </si>
  <si>
    <t>CORREO ELECTRONICO</t>
  </si>
  <si>
    <t xml:space="preserve"> CLEMENCIA VIVAS BEJARANO:  Claudia.vivas69@gmail.com</t>
  </si>
  <si>
    <t xml:space="preserve">ESTADO CIVIL </t>
  </si>
  <si>
    <t>UNION MARITAL DE HECHO</t>
  </si>
  <si>
    <t xml:space="preserve">FECHA DE NACIMIENTO </t>
  </si>
  <si>
    <t xml:space="preserve">EDAD AL MOMENTO DEL SINIESTRO </t>
  </si>
  <si>
    <t xml:space="preserve">61 AÑOS </t>
  </si>
  <si>
    <t xml:space="preserve">FECHA DE DEFUNCION </t>
  </si>
  <si>
    <t xml:space="preserve">SITUCION LABORAL </t>
  </si>
  <si>
    <t>Ocupado - Autonomo</t>
  </si>
  <si>
    <t xml:space="preserve">PROFESION </t>
  </si>
  <si>
    <t>SE DESCONOCE</t>
  </si>
  <si>
    <t xml:space="preserve">INGRESOS NETOS </t>
  </si>
  <si>
    <t>NUMERO DE LESIONADOS Y/O FALLECIDOS  SEGÚN IPAT</t>
  </si>
  <si>
    <t xml:space="preserve">43 PERSONAS ENTRE LESIONADAS Y FALLECIDAS </t>
  </si>
  <si>
    <t xml:space="preserve">CONDICION </t>
  </si>
  <si>
    <t>Pasajero servicio publico</t>
  </si>
  <si>
    <t>FECHA DE LOS HECHOS</t>
  </si>
  <si>
    <t>09 DE ABRIL DE 2023</t>
  </si>
  <si>
    <t>FECHA DE SOLICITUD AUDIENCIA PREJUDICIAL</t>
  </si>
  <si>
    <t>NO SE AGOTÓ- SOLICITUD DE MEDIDA CAUTELAR INSCRIPCIÓN DE DEMANDA ALLIANZ, FLOTA AGUILA Y VEHÍCULO ASEGURADO</t>
  </si>
  <si>
    <t>FECHA DE AUDIENCIA PREJUDICIAL</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</si>
  <si>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</si>
  <si>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1. El accidente ocurrió el 9 de abril de 2023. Norman Orlando Zea abordó un bus de servicio público de placas VAK-012, afiliado a Transportes La Esperanza S.A., con destino a Bogotá D.C.
El conductor del bus era Alejandro Rodríguez Betancurt. en el km 25+650 de la vía nacional, en la vereda El Cambio.
2. El exceso de velocidad hizo que el conductor perdiera el control en una curva, impactando contra una cuneta y cayendo a un abismo de más de 10 metros.
3. Norman Orlando Zea sufrió fracturas en columna vertebral (C6, C7 y T4), también sufrió trauma craneoencefálico, fue diagnosticado con cuadriplejia y choque medular, su estado de salud representaba un riesgo de muerte.
4. Fue ingresado en el Hospital San Rafael de Facatativá en la Unidad de Cuidados Intermedios, donde fue sometido a cirugía de fijación cervical y dorsolumbar.
5. Fue dado de alta, pero tuvo complicaciones médicas.
6. Falleció el 23 de diciembre de 2023, tras 8 meses de lucha por su salud.
7. La autoridad de tránsito encargada de la investigación fue Carlos Alberto Vera Mesa. Se determinó la responsabilidad del conductor por conducción imprudente, la empresa transportadora responsable es Transportes La Esperanza S.A., absorbida por Flota Águila S.A.
8. El vehículo estaba asegurado con Allianz Seguros S.A. (póliza 023090430000199).
9. La familia de la víctima presentó una reclamación el 4 de noviembre de 2023 ante Allianz Seguros S.A.
10. La muerte de Norman Orlando Zea causó profundo dolor y sufrimiento a su esposa Clemencia Vivas Bejarano y a sus hijos Karen Julied, Daniela Alejandra y Julián Andrés Zea Vivas. Se busca la reparación de los perjuicios por parte de la empresa transportadora y la aseguradora.</t>
  </si>
  <si>
    <t>ASEGURADO</t>
  </si>
  <si>
    <t>FLOTA AGUILA S.A</t>
  </si>
  <si>
    <t>NIT ASEGURADO</t>
  </si>
  <si>
    <t>860.004.763-1</t>
  </si>
  <si>
    <t>PLACA VEHÍCULO ASEGURADO (SI APLICA)</t>
  </si>
  <si>
    <t>VAK-012</t>
  </si>
  <si>
    <t>NO. PÓLIZA VINCULADA</t>
  </si>
  <si>
    <t>Poliza RCE 23090430000199</t>
  </si>
  <si>
    <t>FECHA DE ASIGNACIÓN</t>
  </si>
  <si>
    <t>18 DE MARZO DE 2025</t>
  </si>
  <si>
    <t>FECHA DE NOTIFICACIÓN</t>
  </si>
  <si>
    <t>14 DE MARZO DE 2025</t>
  </si>
  <si>
    <t>FECHA DE CONTESTACION 
*RECOMENDACIÓN: FECHA MÁXIMA PARA CONTESTAR LA DEMANDA ACORDE A LO ESTIÚLADO EN LA NORMA.</t>
  </si>
  <si>
    <t>16 DE ABRIL DE 2025</t>
  </si>
  <si>
    <t>REMISION DE ANTECEDENTES - ABOGADO INTERNO-</t>
  </si>
  <si>
    <t>SINIESTRO - APLICATIVO</t>
  </si>
  <si>
    <t xml:space="preserve">SINIESTRO   LEGIS </t>
  </si>
  <si>
    <t>Radicado(23 digitos)</t>
  </si>
  <si>
    <t>Juzgado</t>
  </si>
  <si>
    <t>Demandado</t>
  </si>
  <si>
    <t xml:space="preserve">Demandante </t>
  </si>
  <si>
    <t>Tipo de vinculacion compañía</t>
  </si>
  <si>
    <t>INTERVINIENTE</t>
  </si>
  <si>
    <t>PÓLIZA</t>
  </si>
  <si>
    <t>AMPARO A AFECTAR</t>
  </si>
  <si>
    <t>RCE HOMICIDIO-LESION</t>
  </si>
  <si>
    <t>VALOR ASEGURADO</t>
  </si>
  <si>
    <t>DEDUCIBLE</t>
  </si>
  <si>
    <t>MODALIDAD</t>
  </si>
  <si>
    <t xml:space="preserve">VIGENCIA </t>
  </si>
  <si>
    <t xml:space="preserve">SINIESTRO DENTRO DE LA VIGENCIA? </t>
  </si>
  <si>
    <t>CARTERA A DÍA</t>
  </si>
  <si>
    <t>COASEGURO</t>
  </si>
  <si>
    <t xml:space="preserve">ASEGURADORAS  </t>
  </si>
  <si>
    <t xml:space="preserve">% DE PARTICIPACION </t>
  </si>
  <si>
    <t>ALLIANZ</t>
  </si>
  <si>
    <t>REASEGURO- SUPERA LOS $500M-</t>
  </si>
  <si>
    <t>LARGE GLOSSES</t>
  </si>
  <si>
    <t>MOTIVO DE LA DEMANDA</t>
  </si>
  <si>
    <t xml:space="preserve">OFRECIENTO AUTOS </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</si>
  <si>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</si>
  <si>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</si>
  <si>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</si>
  <si>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</si>
  <si>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</si>
  <si>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</si>
  <si>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</si>
  <si>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</si>
  <si>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</si>
  <si>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</si>
  <si>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</si>
  <si>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</si>
  <si>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</si>
  <si>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</si>
  <si>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</si>
  <si>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</si>
  <si>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</si>
  <si>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</si>
  <si>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</si>
  <si>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</si>
  <si>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</si>
  <si>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</si>
  <si>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</si>
  <si>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</si>
  <si>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</si>
  <si>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</si>
  <si>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</si>
  <si>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</si>
  <si>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Daño moral</t>
  </si>
  <si>
    <t>Daño a la salud</t>
  </si>
  <si>
    <t>PROBABLE</t>
  </si>
  <si>
    <t>DAÑOS MATERIALES</t>
  </si>
  <si>
    <t>EVENTUAL</t>
  </si>
  <si>
    <t>Clasificación Contingencia</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</si>
  <si>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</si>
  <si>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</si>
  <si>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</si>
  <si>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Extrapatrimoniales</t>
  </si>
  <si>
    <t>Daño a la Salud que podría interpretarse como daño a la vida de relación</t>
  </si>
  <si>
    <t>RCE DAÑOS MATERIALES</t>
  </si>
  <si>
    <r>
      <t xml:space="preserve">INDIQUE LA PLACA- </t>
    </r>
    <r>
      <rPr>
        <sz val="11"/>
        <color rgb="FFFF0000"/>
        <rFont val="Calibri"/>
        <family val="2"/>
        <scheme val="minor"/>
      </rPr>
      <t>SUSTITUYA</t>
    </r>
  </si>
  <si>
    <t>DAÑOS VEHICULO ASEGURADO</t>
  </si>
  <si>
    <t>OTROS</t>
  </si>
  <si>
    <t>COASEGURO RETENCION ALLIANZ (%)</t>
  </si>
  <si>
    <t>PRIORIDAD DEL FONDO</t>
  </si>
  <si>
    <t>CONCURRENCIA</t>
  </si>
  <si>
    <t>Reserva propuesta</t>
  </si>
  <si>
    <t>Observaciones sobre el valor de la contingencia: (Se debe explicar como se aterrizaron las pretensiones.) si el caso es de daños indicar el valor comercial del vh</t>
  </si>
  <si>
    <t>Defensa de la Aseguradora: (Enumerar y enunciar las excepciones propuestas demanda y/o llamamiento )</t>
  </si>
  <si>
    <t>ANTIFRAUDE</t>
  </si>
  <si>
    <t>Validar si en proceso se presentan alguna de las siguientes situaciones :</t>
  </si>
  <si>
    <t>Descripción</t>
  </si>
  <si>
    <t>SI / NO</t>
  </si>
  <si>
    <t xml:space="preserve">En caso de ser afirmativo, explicar: </t>
  </si>
  <si>
    <r>
      <rPr>
        <b/>
        <sz val="10"/>
        <color theme="1"/>
        <rFont val="Century Gothic"/>
        <family val="2"/>
      </rPr>
      <t>PJ</t>
    </r>
    <r>
      <rPr>
        <sz val="10"/>
        <color theme="1"/>
        <rFont val="Century Gothic"/>
        <family val="2"/>
      </rPr>
      <t xml:space="preserve"> - Exageración pretensiones materiales (lucro cesante y daño emergente).</t>
    </r>
  </si>
  <si>
    <t>NO</t>
  </si>
  <si>
    <t>Diferencia entre el lucro cesante y daño emergente pretendidos por los demandantes en el proceso judicial Vs tasacion objetivada.</t>
  </si>
  <si>
    <r>
      <rPr>
        <b/>
        <sz val="10"/>
        <color theme="1"/>
        <rFont val="Century Gothic"/>
        <family val="2"/>
      </rPr>
      <t xml:space="preserve">PJ </t>
    </r>
    <r>
      <rPr>
        <sz val="10"/>
        <color theme="1"/>
        <rFont val="Century Gothic"/>
        <family val="2"/>
      </rPr>
      <t>- Lesiones/circunstancias sin relación o inconsistentes con los hechos demandados.</t>
    </r>
  </si>
  <si>
    <t>Diferencia entre la declaración del asegurado y el tercero; Asegurado no brinda información o se niega a entrevista; Reclamación  originada en supuestos accidentes sin testigos ni reportes; Incendio elementos de alta cuantía  o sucedido en circustancias extrañas; Hurto de articulos de alto costos debido a incineración de la propiedad, vehiuclo o bien; Lesiones y daños materiales sin acreditación y/o soporte.</t>
  </si>
  <si>
    <r>
      <rPr>
        <b/>
        <sz val="10"/>
        <color theme="1"/>
        <rFont val="Century Gothic"/>
        <family val="2"/>
      </rPr>
      <t xml:space="preserve">PJ </t>
    </r>
    <r>
      <rPr>
        <sz val="10"/>
        <color theme="1"/>
        <rFont val="Century Gothic"/>
        <family val="2"/>
      </rPr>
      <t>- Soportes de asegurados/terceros demandantes adulterados.</t>
    </r>
  </si>
  <si>
    <t>Documentos falsos aportados como pruabs; Vehículos con daños severos y no reportan lesionados; Médico de terceros (especializado), también está involucrado en otros diagnósticos;  ITP Irregularidad en el proceso de calificación; Diagnósticos médicos sin el debido sustento.</t>
  </si>
  <si>
    <r>
      <rPr>
        <b/>
        <sz val="10"/>
        <color theme="1"/>
        <rFont val="Century Gothic"/>
        <family val="2"/>
      </rPr>
      <t xml:space="preserve">PJ </t>
    </r>
    <r>
      <rPr>
        <sz val="10"/>
        <color theme="1"/>
        <rFont val="Century Gothic"/>
        <family val="2"/>
      </rPr>
      <t>- Demandantes involucrados en otros siniestros y procesos judiciales.</t>
    </r>
  </si>
  <si>
    <t xml:space="preserve">Procesos judiciales llevados a cabo en distintas ciudades con los mismos demandantes. </t>
  </si>
  <si>
    <r>
      <rPr>
        <b/>
        <sz val="10"/>
        <color theme="1"/>
        <rFont val="Century Gothic"/>
        <family val="2"/>
      </rPr>
      <t>PJ</t>
    </r>
    <r>
      <rPr>
        <sz val="10"/>
        <color theme="1"/>
        <rFont val="Century Gothic"/>
        <family val="2"/>
      </rPr>
      <t xml:space="preserve"> - Víctima involucrada en fraudes anteriores .</t>
    </r>
  </si>
  <si>
    <r>
      <rPr>
        <b/>
        <sz val="10"/>
        <color theme="1"/>
        <rFont val="Century Gothic"/>
        <family val="2"/>
      </rPr>
      <t>PJ</t>
    </r>
    <r>
      <rPr>
        <sz val="10"/>
        <color theme="1"/>
        <rFont val="Century Gothic"/>
        <family val="2"/>
      </rPr>
      <t xml:space="preserve"> - Relación/parentesco entre asegurado y tercero afectado.</t>
    </r>
  </si>
  <si>
    <t xml:space="preserve">Demandantes con vínculos consanguineos, de afinidad y/o amistad con el asegurado. </t>
  </si>
  <si>
    <r>
      <rPr>
        <b/>
        <sz val="10"/>
        <color theme="1"/>
        <rFont val="Century Gothic"/>
        <family val="2"/>
      </rPr>
      <t xml:space="preserve">PJ </t>
    </r>
    <r>
      <rPr>
        <sz val="10"/>
        <color theme="1"/>
        <rFont val="Century Gothic"/>
        <family val="2"/>
      </rPr>
      <t>- Sumas elevadas aseguradas con respecto a la ocupación desarrollada del asegurado.</t>
    </r>
  </si>
  <si>
    <t xml:space="preserve">Prima contratada alta comparada con los ingresos reales del asegurado; Valor del aseguro excesivo o con valor que supera lo devegado por el asegurado. </t>
  </si>
  <si>
    <r>
      <rPr>
        <b/>
        <sz val="10"/>
        <color theme="1"/>
        <rFont val="Century Gothic"/>
        <family val="2"/>
      </rPr>
      <t xml:space="preserve">PJ </t>
    </r>
    <r>
      <rPr>
        <sz val="10"/>
        <color theme="1"/>
        <rFont val="Century Gothic"/>
        <family val="2"/>
      </rPr>
      <t>- Reticencia</t>
    </r>
  </si>
  <si>
    <t>Lesiones y/o afectaciones del asegurado preexistentes.</t>
  </si>
  <si>
    <r>
      <rPr>
        <b/>
        <sz val="10"/>
        <color theme="1"/>
        <rFont val="Century Gothic"/>
        <family val="2"/>
      </rPr>
      <t>PJ</t>
    </r>
    <r>
      <rPr>
        <sz val="10"/>
        <color theme="1"/>
        <rFont val="Century Gothic"/>
        <family val="2"/>
      </rPr>
      <t xml:space="preserve"> - Reclamaciones presentadas durante la misma vigencia de la póliza por cisrcunsatancias similares. </t>
    </r>
  </si>
  <si>
    <t xml:space="preserve"> Múltiples reclamos por la misma pérdida y similar.</t>
  </si>
  <si>
    <r>
      <rPr>
        <b/>
        <sz val="10"/>
        <color theme="1"/>
        <rFont val="Century Gothic"/>
        <family val="2"/>
      </rPr>
      <t>PJ</t>
    </r>
    <r>
      <rPr>
        <sz val="10"/>
        <color theme="1"/>
        <rFont val="Century Gothic"/>
        <family val="2"/>
      </rPr>
      <t xml:space="preserve"> - El asegurado tiene más de un seguro de vida en la misma o con otras compañías.</t>
    </r>
  </si>
  <si>
    <t>Múltiples aseguramientos del mismo tipo.</t>
  </si>
  <si>
    <t>INFORME ABOGADO INTERNO</t>
  </si>
  <si>
    <t>CONTINGENCIA</t>
  </si>
  <si>
    <t>Reserva CIA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</si>
  <si>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</si>
  <si>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</si>
  <si>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</si>
  <si>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</si>
  <si>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</si>
  <si>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</si>
  <si>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 xml:space="preserve">CONCEPTO DE CONCILIACIÓN 330 </t>
  </si>
  <si>
    <t xml:space="preserve">SUMA SOLICITADA </t>
  </si>
  <si>
    <t xml:space="preserve">COMENTARIOS ABOGADO INTERNO </t>
  </si>
  <si>
    <t>COMENTARIO OUT</t>
  </si>
  <si>
    <t>AUTORIZACION COMPAÑÍA SUMA</t>
  </si>
  <si>
    <t xml:space="preserve">AUTORIZACION COMPAÑÍA COMENTARIOS </t>
  </si>
  <si>
    <t>CAMBIO CONTINGENCIA PJ</t>
  </si>
  <si>
    <t xml:space="preserve">CONTINGENCIA ACTUAL </t>
  </si>
  <si>
    <t xml:space="preserve">CAMBIO DE CONTINGENCIA </t>
  </si>
  <si>
    <t xml:space="preserve">COMENTARIOS CAMBIO DE CONTINGENCIA </t>
  </si>
  <si>
    <t xml:space="preserve">ACTUALIZACION DE CONTINGENCIA  </t>
  </si>
  <si>
    <t>REMOTO</t>
  </si>
  <si>
    <t>SI</t>
  </si>
  <si>
    <t>CLASE DE REASEGURO</t>
  </si>
  <si>
    <t xml:space="preserve">Situcion Laboral </t>
  </si>
  <si>
    <t>Acompañante motorista</t>
  </si>
  <si>
    <t>LLAMADA EN GARANTIA</t>
  </si>
  <si>
    <t>OCURRENCIA</t>
  </si>
  <si>
    <t xml:space="preserve">SI </t>
  </si>
  <si>
    <t>CEDIDO</t>
  </si>
  <si>
    <t>FACULTATIVO</t>
  </si>
  <si>
    <t xml:space="preserve">Objetado por la Compañía </t>
  </si>
  <si>
    <t xml:space="preserve">Ocupado-trabajador cuenta ajena </t>
  </si>
  <si>
    <t xml:space="preserve">Ciclista </t>
  </si>
  <si>
    <t>RCE HOMICIDIO</t>
  </si>
  <si>
    <t>CLAIMS MADE</t>
  </si>
  <si>
    <t>ACEPTADO</t>
  </si>
  <si>
    <t>AUTOMATICO</t>
  </si>
  <si>
    <t>Pretensiones elevadas- reclamación Compañía</t>
  </si>
  <si>
    <t>Cliclista vehículo</t>
  </si>
  <si>
    <t>SUNSET</t>
  </si>
  <si>
    <t>PROPIO</t>
  </si>
  <si>
    <t>Ofrecimiento muy bajo-reclamación Compañía</t>
  </si>
  <si>
    <t xml:space="preserve">Tareas del hogar </t>
  </si>
  <si>
    <t xml:space="preserve">Motociclista </t>
  </si>
  <si>
    <t>RCE + DAÑOS MATERIALES</t>
  </si>
  <si>
    <t>DESCUBREMIENTO</t>
  </si>
  <si>
    <t xml:space="preserve">Nuevos reclamantes </t>
  </si>
  <si>
    <t>Pendiente acceder al mercado laboral -pedir a nino</t>
  </si>
  <si>
    <t>Ocupante vehículo</t>
  </si>
  <si>
    <t>RCC HOMICIDIO</t>
  </si>
  <si>
    <t>Respuesta extemporanea</t>
  </si>
  <si>
    <t>RCC LESIONES</t>
  </si>
  <si>
    <t xml:space="preserve">Sin reclamación previa </t>
  </si>
  <si>
    <t>Peaton</t>
  </si>
  <si>
    <t>RCC HOMICIDIO-LESION</t>
  </si>
  <si>
    <t xml:space="preserve">Vida/RC medica- aviso de siniestro sin tramite </t>
  </si>
  <si>
    <t>PERDIDA PARCIAL DAÑOS</t>
  </si>
  <si>
    <t>PÉRDIDA PARCIAL HURTO</t>
  </si>
  <si>
    <t>PÉRDIDA TOTAL DAÑOS</t>
  </si>
  <si>
    <t>SUSTRACCIÓN TOTAL</t>
  </si>
  <si>
    <t>NO APLICA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</si>
</sst>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 #,##0;[Red]\-&quot;$&quot;\ #,##0"/>
    <numFmt numFmtId="165" formatCode="_-&quot;$&quot;\ * #,##0_-;\-&quot;$&quot;\ * #,##0_-;_-&quot;$&quot;\ * &quot;-&quot;_-;_-@_-"/>
    <numFmt numFmtId="166" formatCode="_-&quot;$&quot;\ * #,##0.00_-;\-&quot;$&quot;\ * #,##0.00_-;_-&quot;$&quot;\ * &quot;-&quot;??_-;_-@_-"/>
  </numFmts>
  <fonts count="14">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
      <b/>
      <sz val="20"/>
      <color theme="0"/>
      <name val="Calibri"/>
      <family val="2"/>
      <scheme val="minor"/>
    </font>
    <font>
      <sz val="10"/>
      <name val="Calibri"/>
      <family val="2"/>
      <scheme val="minor"/>
    </font>
    <font>
      <b/>
      <sz val="10"/>
      <color theme="0"/>
      <name val="Century Gothic"/>
      <family val="2"/>
    </font>
    <font>
      <sz val="10"/>
      <color theme="1"/>
      <name val="Century Gothic"/>
      <family val="2"/>
    </font>
    <font>
      <b/>
      <sz val="10"/>
      <color theme="1"/>
      <name val="Century Gothic"/>
      <family val="2"/>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00206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5">
    <xf numFmtId="0" fontId="0" fillId="0" borderId="0"/>
    <xf numFmtId="165"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xf numFmtId="166" fontId="1" fillId="0" borderId="0" applyFont="0" applyFill="0" applyBorder="0" applyAlignment="0" applyProtection="0"/>
  </cellStyleXfs>
  <cellXfs count="130">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0" borderId="4"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165"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165"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165"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2" fillId="0" borderId="2" xfId="0" applyFont="1" applyBorder="1" applyAlignment="1" applyProtection="1">
      <alignment horizontal="justify" vertical="top" wrapText="1"/>
      <protection locked="0"/>
    </xf>
    <xf numFmtId="165" fontId="6" fillId="7" borderId="1" xfId="1" applyFont="1" applyFill="1" applyBorder="1" applyAlignment="1" applyProtection="1">
      <alignment horizontal="center" vertical="top"/>
      <protection locked="0"/>
    </xf>
    <xf numFmtId="165" fontId="4" fillId="7" borderId="1" xfId="1" applyFont="1" applyFill="1" applyBorder="1" applyAlignment="1" applyProtection="1">
      <alignment horizontal="center" vertical="top"/>
      <protection locked="0"/>
    </xf>
    <xf numFmtId="0" fontId="2" fillId="0" borderId="2" xfId="0" applyFont="1" applyBorder="1" applyAlignment="1">
      <alignment horizontal="justify" vertical="top"/>
    </xf>
    <xf numFmtId="0" fontId="0" fillId="0" borderId="0" xfId="0" applyProtection="1">
      <protection locked="0"/>
    </xf>
    <xf numFmtId="9" fontId="0" fillId="0" borderId="0" xfId="2" applyFont="1" applyProtection="1">
      <protection locked="0"/>
    </xf>
    <xf numFmtId="9" fontId="0" fillId="0" borderId="0" xfId="0" applyNumberFormat="1" applyProtection="1">
      <protection locked="0"/>
    </xf>
    <xf numFmtId="165" fontId="0" fillId="0" borderId="0" xfId="0" applyNumberFormat="1" applyProtection="1">
      <protection locked="0"/>
    </xf>
    <xf numFmtId="9" fontId="0" fillId="0" borderId="0" xfId="1" applyNumberFormat="1" applyFont="1" applyProtection="1">
      <protection locked="0"/>
    </xf>
    <xf numFmtId="0" fontId="2" fillId="4" borderId="4" xfId="0" applyFont="1" applyFill="1" applyBorder="1" applyAlignment="1" applyProtection="1">
      <alignment horizontal="justify" vertical="top" wrapText="1"/>
      <protection locked="0"/>
    </xf>
    <xf numFmtId="0" fontId="5" fillId="2" borderId="8" xfId="0" applyFont="1" applyFill="1" applyBorder="1" applyAlignment="1" applyProtection="1">
      <alignment horizontal="justify" vertical="top"/>
      <protection locked="0"/>
    </xf>
    <xf numFmtId="0" fontId="11" fillId="8" borderId="9" xfId="0" applyFont="1" applyFill="1" applyBorder="1" applyAlignment="1" applyProtection="1">
      <alignment horizontal="center" vertical="center" wrapText="1"/>
      <protection locked="0"/>
    </xf>
    <xf numFmtId="0" fontId="11" fillId="8" borderId="10" xfId="0" applyFont="1" applyFill="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applyAlignment="1" applyProtection="1">
      <alignment horizontal="center" vertical="center"/>
      <protection locked="0"/>
    </xf>
    <xf numFmtId="0" fontId="12" fillId="0" borderId="1" xfId="0" applyFont="1" applyBorder="1" applyAlignment="1" applyProtection="1">
      <alignment horizontal="left" vertical="center"/>
      <protection locked="0"/>
    </xf>
    <xf numFmtId="0" fontId="0" fillId="0" borderId="1" xfId="0" applyBorder="1" applyAlignment="1">
      <alignment horizontal="justify" vertical="top"/>
    </xf>
    <xf numFmtId="0" fontId="0" fillId="0" borderId="2" xfId="0" applyBorder="1" applyAlignment="1">
      <alignment horizontal="justify" vertical="top"/>
    </xf>
    <xf numFmtId="0" fontId="2" fillId="7" borderId="1" xfId="0" applyFont="1" applyFill="1" applyBorder="1" applyAlignment="1">
      <alignment horizontal="justify" vertical="top" wrapText="1"/>
    </xf>
    <xf numFmtId="0" fontId="0" fillId="7" borderId="1" xfId="0" applyFill="1" applyBorder="1" applyAlignment="1">
      <alignment horizontal="justify"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7" borderId="2" xfId="0" applyFill="1" applyBorder="1" applyAlignment="1">
      <alignment horizontal="justify" vertical="top"/>
    </xf>
    <xf numFmtId="0" fontId="0" fillId="7" borderId="3" xfId="0" applyFill="1" applyBorder="1" applyAlignment="1">
      <alignment horizontal="justify" vertical="top"/>
    </xf>
    <xf numFmtId="0" fontId="0" fillId="7" borderId="1" xfId="0" applyFill="1" applyBorder="1" applyAlignment="1">
      <alignment horizontal="justify" vertical="top" wrapText="1"/>
    </xf>
    <xf numFmtId="0" fontId="0" fillId="7" borderId="1" xfId="0" applyFill="1" applyBorder="1" applyAlignment="1">
      <alignment horizontal="justify" vertical="top"/>
    </xf>
    <xf numFmtId="15" fontId="0" fillId="7" borderId="1" xfId="0" applyNumberFormat="1" applyFill="1" applyBorder="1" applyAlignment="1">
      <alignment horizontal="justify" vertical="top" wrapText="1"/>
    </xf>
    <xf numFmtId="0" fontId="0" fillId="0" borderId="1" xfId="0" applyBorder="1" applyAlignment="1">
      <alignment horizontal="justify" vertical="top" wrapText="1"/>
    </xf>
    <xf numFmtId="0" fontId="7" fillId="0" borderId="1" xfId="3" applyBorder="1" applyAlignment="1">
      <alignment horizontal="justify" vertical="top" wrapText="1"/>
    </xf>
    <xf numFmtId="0" fontId="0" fillId="0" borderId="1" xfId="0" applyBorder="1" applyAlignment="1">
      <alignment horizontal="justify" vertical="top"/>
    </xf>
    <xf numFmtId="14" fontId="0" fillId="0" borderId="1" xfId="0" applyNumberFormat="1" applyBorder="1" applyAlignment="1">
      <alignment horizontal="justify" vertical="top"/>
    </xf>
    <xf numFmtId="14" fontId="0" fillId="0" borderId="2" xfId="0" applyNumberFormat="1" applyBorder="1" applyAlignment="1">
      <alignment horizontal="justify" vertical="top"/>
    </xf>
    <xf numFmtId="14" fontId="0" fillId="0" borderId="3" xfId="0" applyNumberFormat="1" applyBorder="1" applyAlignment="1">
      <alignment horizontal="justify" vertical="top"/>
    </xf>
    <xf numFmtId="14" fontId="0" fillId="7" borderId="2" xfId="0" applyNumberFormat="1" applyFill="1" applyBorder="1" applyAlignment="1">
      <alignment horizontal="justify" vertical="top"/>
    </xf>
    <xf numFmtId="0" fontId="9" fillId="2" borderId="6" xfId="0" applyFont="1" applyFill="1" applyBorder="1" applyAlignment="1">
      <alignment horizontal="center" vertical="top"/>
    </xf>
    <xf numFmtId="0" fontId="0" fillId="0" borderId="2" xfId="0" applyBorder="1" applyAlignment="1">
      <alignment horizontal="justify" vertical="top"/>
    </xf>
    <xf numFmtId="0" fontId="0" fillId="0" borderId="3" xfId="0" applyBorder="1" applyAlignment="1">
      <alignment horizontal="justify" vertical="top"/>
    </xf>
    <xf numFmtId="164" fontId="0" fillId="0" borderId="1" xfId="1" applyNumberFormat="1" applyFont="1" applyBorder="1" applyAlignment="1">
      <alignment horizontal="justify" vertical="top" wrapText="1"/>
    </xf>
    <xf numFmtId="165" fontId="0" fillId="0" borderId="1" xfId="1" applyFont="1" applyBorder="1" applyAlignment="1">
      <alignment horizontal="justify" vertical="top" wrapText="1"/>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0" fillId="0" borderId="2" xfId="0" applyBorder="1" applyAlignment="1">
      <alignment horizontal="justify" vertical="top" wrapText="1"/>
    </xf>
    <xf numFmtId="0" fontId="2" fillId="7" borderId="1" xfId="0" applyFont="1" applyFill="1" applyBorder="1" applyAlignment="1">
      <alignment horizontal="justify" vertical="top" wrapText="1"/>
    </xf>
    <xf numFmtId="0" fontId="9" fillId="2" borderId="4" xfId="0" applyFont="1" applyFill="1" applyBorder="1" applyAlignment="1">
      <alignment horizontal="center" vertical="top"/>
    </xf>
    <xf numFmtId="0" fontId="2" fillId="0" borderId="2" xfId="0" applyFont="1" applyBorder="1" applyAlignment="1">
      <alignment horizontal="center" vertical="top"/>
    </xf>
    <xf numFmtId="0" fontId="2" fillId="0" borderId="3" xfId="0" applyFont="1" applyBorder="1" applyAlignment="1">
      <alignment horizontal="center" vertical="top"/>
    </xf>
    <xf numFmtId="0" fontId="4" fillId="2" borderId="4" xfId="0" applyFont="1" applyFill="1" applyBorder="1" applyAlignment="1">
      <alignment horizontal="justify" vertical="top"/>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165" fontId="0" fillId="0" borderId="2" xfId="1" applyFont="1" applyBorder="1" applyAlignment="1">
      <alignment horizontal="center" vertical="top"/>
    </xf>
    <xf numFmtId="165" fontId="0" fillId="0" borderId="3" xfId="1" applyFont="1" applyBorder="1" applyAlignment="1">
      <alignment horizontal="center"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9" fillId="2" borderId="15" xfId="0" applyFont="1" applyFill="1" applyBorder="1" applyAlignment="1" applyProtection="1">
      <alignment horizontal="center" vertical="top"/>
      <protection locked="0"/>
    </xf>
    <xf numFmtId="0" fontId="10" fillId="7" borderId="4" xfId="0" applyFont="1" applyFill="1" applyBorder="1" applyAlignment="1" applyProtection="1">
      <alignment horizontal="center" vertical="top"/>
      <protection locked="0"/>
    </xf>
    <xf numFmtId="165" fontId="0" fillId="5" borderId="2" xfId="1" applyFont="1" applyFill="1" applyBorder="1" applyAlignment="1" applyProtection="1">
      <alignment horizontal="justify" vertical="top"/>
    </xf>
    <xf numFmtId="165" fontId="0" fillId="5" borderId="3" xfId="1" applyFont="1" applyFill="1" applyBorder="1" applyAlignment="1" applyProtection="1">
      <alignment horizontal="justify" vertical="top"/>
    </xf>
    <xf numFmtId="0" fontId="9" fillId="2" borderId="4" xfId="0" applyFont="1" applyFill="1" applyBorder="1" applyAlignment="1" applyProtection="1">
      <alignment horizontal="center"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165"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pplyProtection="1">
      <alignment horizontal="center" vertical="top"/>
      <protection locked="0"/>
    </xf>
    <xf numFmtId="0" fontId="4" fillId="6" borderId="6" xfId="0" applyFont="1" applyFill="1" applyBorder="1" applyAlignment="1" applyProtection="1">
      <alignment horizontal="center" vertical="top"/>
      <protection locked="0"/>
    </xf>
    <xf numFmtId="0" fontId="0" fillId="0" borderId="1" xfId="0" applyBorder="1" applyAlignment="1">
      <alignment horizontal="center" vertical="top" wrapText="1"/>
    </xf>
    <xf numFmtId="0" fontId="0" fillId="0" borderId="1" xfId="0" applyBorder="1" applyAlignment="1">
      <alignment horizontal="center" vertical="top"/>
    </xf>
    <xf numFmtId="165" fontId="0" fillId="5" borderId="1" xfId="1" applyFont="1" applyFill="1" applyBorder="1" applyAlignment="1">
      <alignment horizontal="justify" vertical="top"/>
    </xf>
    <xf numFmtId="165" fontId="0" fillId="0" borderId="1" xfId="0" applyNumberFormat="1" applyBorder="1" applyAlignment="1">
      <alignment horizontal="justify" vertical="top"/>
    </xf>
    <xf numFmtId="0" fontId="0" fillId="5" borderId="1" xfId="0" applyFill="1" applyBorder="1" applyAlignment="1">
      <alignment horizontal="justify" vertical="top"/>
    </xf>
    <xf numFmtId="166" fontId="0" fillId="5" borderId="1" xfId="4" applyFont="1" applyFill="1" applyBorder="1" applyAlignment="1">
      <alignment horizontal="center"/>
    </xf>
    <xf numFmtId="0" fontId="2" fillId="0" borderId="4" xfId="0" applyFont="1" applyBorder="1" applyAlignment="1">
      <alignment horizontal="center" vertical="top"/>
    </xf>
    <xf numFmtId="0" fontId="2" fillId="0" borderId="6" xfId="0" applyFont="1" applyBorder="1" applyAlignment="1">
      <alignment horizontal="center" vertical="top"/>
    </xf>
    <xf numFmtId="0" fontId="3" fillId="2" borderId="4" xfId="0" applyFont="1" applyFill="1" applyBorder="1" applyAlignment="1">
      <alignment horizontal="center" vertical="top"/>
    </xf>
    <xf numFmtId="165" fontId="0" fillId="5" borderId="4" xfId="1" applyFont="1" applyFill="1" applyBorder="1" applyAlignment="1" applyProtection="1">
      <alignment horizontal="center" vertical="top"/>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cellXfs>
  <cellStyles count="5">
    <cellStyle name="Hipervínculo" xfId="3" builtinId="8"/>
    <cellStyle name="Moneda" xfId="4" builtinId="4"/>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allianzms-my.sharepoint.com/ntxnas1/Colombia/INDEMNIZ_PROCESOS_JUDICIALES/TATIANA/Procesos/Informes%20Iniciales/Copia%20de%20Informe%20Incicial%202017%20%20(2).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ce02653\AppData\Local\Microsoft\Windows\INetCache\Content.Outlook\6U4382SS\INFORME%20INICIAL%20AUTOS%202023.xlsx" TargetMode="External"/><Relationship Id="rId1" Type="http://schemas.openxmlformats.org/officeDocument/2006/relationships/externalLinkPath" Target="https://allianzms-my.sharepoint.com/Users/ce02653/AppData/Local/Microsoft/Windows/INetCache/Content.Outlook/6U4382SS/INFORME%20INICIAL%20AUTOS%202023.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allianzms-my.sharepoint.com/personal/gina_garcia_allianz_co/Documents/AUTOS/PROYECTOS/2024/PJ%202024/INFORME%20INICIAL%20GENERALES%202024%20OUT.xlsx" TargetMode="External"/><Relationship Id="rId1" Type="http://schemas.openxmlformats.org/officeDocument/2006/relationships/externalLinkPath" Target="https://allianzms-my.sharepoint.com/personal/gina_garcia_allianz_co/Documents/AUTOS/PROYECTOS/2024/PJ%202024/INFORME%20INICIAL%20GENERALES%202024%20OU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UTOS  NOTA 322"/>
      <sheetName val="AUTOS NOTA 321"/>
      <sheetName val="AUTOS NOTA 324"/>
      <sheetName val="TASACION "/>
      <sheetName val="AUTOS NOTA 325"/>
      <sheetName val="Hoja2"/>
    </sheetNames>
    <sheetDataSet>
      <sheetData sheetId="0"/>
      <sheetData sheetId="1">
        <row r="2">
          <cell r="B2" t="str">
            <v xml:space="preserve">SINIESTRO   LEGIS </v>
          </cell>
          <cell r="C2"/>
        </row>
      </sheetData>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GENERALES NOTA 322"/>
      <sheetName val="GENERALES NOTA 321"/>
      <sheetName val="GENERALES  NOTA 324 -478"/>
      <sheetName val="GENERALES NOTA 325"/>
      <sheetName val="CONCEPTO DE CONCILIACIÓN 330 "/>
      <sheetName val="CAMBIO DE CONTINGENCIA 423"/>
      <sheetName val="Hoja1"/>
      <sheetName val="Hoja2"/>
    </sheetNames>
    <sheetDataSet>
      <sheetData sheetId="0">
        <row r="2">
          <cell r="B2" t="str">
            <v xml:space="preserve">Radicado </v>
          </cell>
          <cell r="C2"/>
        </row>
        <row r="3">
          <cell r="B3" t="str">
            <v>JUZGADO</v>
          </cell>
          <cell r="C3"/>
        </row>
        <row r="4">
          <cell r="B4" t="str">
            <v xml:space="preserve">NOMBRE Y APELLIDOS DE  LOS DEMANDADOS </v>
          </cell>
          <cell r="C4"/>
        </row>
        <row r="5">
          <cell r="B5" t="str">
            <v>COLOCAR LOS NOMBRES Y APELLIDOS, SU CALIDAD (HERMANO, HIJO ETC)  PARA LOS CONYUGES E HIJOS COLOCAR LA FECHA DE NACIMIENTO.</v>
          </cell>
          <cell r="C5"/>
        </row>
        <row r="6">
          <cell r="B6" t="str">
            <v>LLAMADA EN GARANTIA</v>
          </cell>
          <cell r="C6"/>
        </row>
      </sheetData>
      <sheetData sheetId="1"/>
      <sheetData sheetId="2">
        <row r="17">
          <cell r="B17">
            <v>100000000</v>
          </cell>
          <cell r="C17"/>
        </row>
      </sheetData>
      <sheetData sheetId="3">
        <row r="8">
          <cell r="B8" t="str">
            <v>PROBABLE GENERALES</v>
          </cell>
          <cell r="C8"/>
        </row>
      </sheetData>
      <sheetData sheetId="4"/>
      <sheetData sheetId="5"/>
      <sheetData sheetId="6"/>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tabSelected="1" zoomScale="85" zoomScaleNormal="85" workbookViewId="0">
      <selection activeCell="B35" sqref="B35"/>
    </sheetView>
  </sheetViews>
  <sheetFormatPr defaultColWidth="0" defaultRowHeight="14.45"/>
  <cols>
    <col min="1" max="1" width="69.140625" style="7" customWidth="1"/>
    <col min="2" max="2" width="55.140625" style="7" customWidth="1"/>
    <col min="3" max="3" width="108.85546875" style="7" customWidth="1"/>
    <col min="4" max="16384" width="11.42578125" style="2" hidden="1"/>
  </cols>
  <sheetData>
    <row r="1" spans="1:3" ht="25.9">
      <c r="A1" s="65" t="s">
        <v>0</v>
      </c>
      <c r="B1" s="65"/>
      <c r="C1" s="65"/>
    </row>
    <row r="2" spans="1:3">
      <c r="A2" s="5" t="s">
        <v>1</v>
      </c>
      <c r="B2" s="70" t="s">
        <v>2</v>
      </c>
      <c r="C2" s="71"/>
    </row>
    <row r="3" spans="1:3">
      <c r="A3" s="5" t="s">
        <v>3</v>
      </c>
      <c r="B3" s="66" t="s">
        <v>4</v>
      </c>
      <c r="C3" s="67"/>
    </row>
    <row r="4" spans="1:3" ht="15">
      <c r="A4" s="5" t="s">
        <v>5</v>
      </c>
      <c r="B4" s="66" t="s">
        <v>6</v>
      </c>
      <c r="C4" s="67"/>
    </row>
    <row r="5" spans="1:3" ht="31.5" customHeight="1">
      <c r="A5" s="5" t="s">
        <v>7</v>
      </c>
      <c r="B5" s="72" t="s">
        <v>8</v>
      </c>
      <c r="C5" s="67"/>
    </row>
    <row r="6" spans="1:3">
      <c r="A6" s="5" t="s">
        <v>9</v>
      </c>
      <c r="B6" s="60" t="s">
        <v>10</v>
      </c>
      <c r="C6" s="60"/>
    </row>
    <row r="7" spans="1:3" ht="15">
      <c r="A7" s="48" t="s">
        <v>11</v>
      </c>
      <c r="B7" s="66" t="s">
        <v>12</v>
      </c>
      <c r="C7" s="67"/>
    </row>
    <row r="8" spans="1:3" ht="23.1" customHeight="1">
      <c r="A8" s="47" t="s">
        <v>13</v>
      </c>
      <c r="B8" s="60" t="s">
        <v>14</v>
      </c>
      <c r="C8" s="60"/>
    </row>
    <row r="9" spans="1:3">
      <c r="A9" s="47" t="s">
        <v>15</v>
      </c>
      <c r="B9" s="60">
        <v>11431070</v>
      </c>
      <c r="C9" s="60"/>
    </row>
    <row r="10" spans="1:3">
      <c r="A10" s="47" t="s">
        <v>16</v>
      </c>
      <c r="B10" s="58" t="s">
        <v>17</v>
      </c>
      <c r="C10" s="58"/>
    </row>
    <row r="11" spans="1:3" ht="30" customHeight="1">
      <c r="A11" s="21" t="s">
        <v>18</v>
      </c>
      <c r="B11" s="58" t="s">
        <v>19</v>
      </c>
      <c r="C11" s="58"/>
    </row>
    <row r="12" spans="1:3" ht="30" customHeight="1">
      <c r="A12" s="5" t="s">
        <v>20</v>
      </c>
      <c r="B12" s="59" t="s">
        <v>21</v>
      </c>
      <c r="C12" s="58"/>
    </row>
    <row r="13" spans="1:3">
      <c r="A13" s="5" t="s">
        <v>22</v>
      </c>
      <c r="B13" s="60" t="s">
        <v>23</v>
      </c>
      <c r="C13" s="60"/>
    </row>
    <row r="14" spans="1:3">
      <c r="A14" s="5" t="s">
        <v>24</v>
      </c>
      <c r="B14" s="61">
        <v>22713</v>
      </c>
      <c r="C14" s="60"/>
    </row>
    <row r="15" spans="1:3">
      <c r="A15" s="5" t="s">
        <v>25</v>
      </c>
      <c r="B15" s="60" t="s">
        <v>26</v>
      </c>
      <c r="C15" s="60"/>
    </row>
    <row r="16" spans="1:3">
      <c r="A16" s="5" t="s">
        <v>27</v>
      </c>
      <c r="B16" s="61">
        <v>45283</v>
      </c>
      <c r="C16" s="60"/>
    </row>
    <row r="17" spans="1:3" ht="15" customHeight="1">
      <c r="A17" s="5" t="s">
        <v>28</v>
      </c>
      <c r="B17" s="58" t="s">
        <v>29</v>
      </c>
      <c r="C17" s="58"/>
    </row>
    <row r="18" spans="1:3">
      <c r="A18" s="5" t="s">
        <v>30</v>
      </c>
      <c r="B18" s="58" t="s">
        <v>31</v>
      </c>
      <c r="C18" s="58"/>
    </row>
    <row r="19" spans="1:3" ht="18.75" customHeight="1">
      <c r="A19" s="5" t="s">
        <v>32</v>
      </c>
      <c r="B19" s="68" t="s">
        <v>31</v>
      </c>
      <c r="C19" s="69"/>
    </row>
    <row r="20" spans="1:3">
      <c r="A20" s="5" t="s">
        <v>33</v>
      </c>
      <c r="B20" s="60" t="s">
        <v>34</v>
      </c>
      <c r="C20" s="60"/>
    </row>
    <row r="21" spans="1:3" ht="17.25" customHeight="1">
      <c r="A21" s="5" t="s">
        <v>35</v>
      </c>
      <c r="B21" s="58" t="s">
        <v>36</v>
      </c>
      <c r="C21" s="58"/>
    </row>
    <row r="22" spans="1:3" ht="15">
      <c r="A22" s="47" t="s">
        <v>37</v>
      </c>
      <c r="B22" s="55" t="s">
        <v>38</v>
      </c>
      <c r="C22" s="55"/>
    </row>
    <row r="23" spans="1:3" ht="15">
      <c r="A23" s="47" t="s">
        <v>39</v>
      </c>
      <c r="B23" s="57" t="s">
        <v>40</v>
      </c>
      <c r="C23" s="55"/>
    </row>
    <row r="24" spans="1:3" ht="15">
      <c r="A24" s="47" t="s">
        <v>41</v>
      </c>
      <c r="B24" s="57" t="s">
        <v>40</v>
      </c>
      <c r="C24" s="55"/>
    </row>
    <row r="25" spans="1:3">
      <c r="A25" s="73" t="s">
        <v>42</v>
      </c>
      <c r="B25" s="55" t="s">
        <v>43</v>
      </c>
      <c r="C25" s="56"/>
    </row>
    <row r="26" spans="1:3">
      <c r="A26" s="73"/>
      <c r="B26" s="56"/>
      <c r="C26" s="56"/>
    </row>
    <row r="27" spans="1:3" ht="100.5" customHeight="1">
      <c r="A27" s="73"/>
      <c r="B27" s="56"/>
      <c r="C27" s="56"/>
    </row>
    <row r="28" spans="1:3">
      <c r="A28" s="47" t="s">
        <v>44</v>
      </c>
      <c r="B28" s="56" t="s">
        <v>45</v>
      </c>
      <c r="C28" s="56"/>
    </row>
    <row r="29" spans="1:3">
      <c r="A29" s="47" t="s">
        <v>46</v>
      </c>
      <c r="B29" s="53" t="s">
        <v>47</v>
      </c>
      <c r="C29" s="54"/>
    </row>
    <row r="30" spans="1:3">
      <c r="A30" s="47" t="s">
        <v>48</v>
      </c>
      <c r="B30" s="56" t="s">
        <v>49</v>
      </c>
      <c r="C30" s="56"/>
    </row>
    <row r="31" spans="1:3" ht="15">
      <c r="A31" s="47" t="s">
        <v>50</v>
      </c>
      <c r="B31" s="56" t="s">
        <v>51</v>
      </c>
      <c r="C31" s="56"/>
    </row>
    <row r="32" spans="1:3" ht="15">
      <c r="A32" s="47" t="s">
        <v>52</v>
      </c>
      <c r="B32" s="64" t="s">
        <v>53</v>
      </c>
      <c r="C32" s="54"/>
    </row>
    <row r="33" spans="1:3" ht="15">
      <c r="A33" s="5" t="s">
        <v>54</v>
      </c>
      <c r="B33" s="61" t="s">
        <v>55</v>
      </c>
      <c r="C33" s="61"/>
    </row>
    <row r="34" spans="1:3" ht="45.75">
      <c r="A34" s="5" t="s">
        <v>56</v>
      </c>
      <c r="B34" s="62" t="s">
        <v>57</v>
      </c>
      <c r="C34" s="63"/>
    </row>
    <row r="37" spans="1:3" ht="15" customHeight="1"/>
    <row r="38" spans="1:3" ht="15" customHeight="1"/>
    <row r="45" spans="1:3" ht="15" customHeight="1"/>
    <row r="50" spans="6:6" ht="18" customHeight="1"/>
    <row r="53" spans="6:6">
      <c r="F53" s="4"/>
    </row>
    <row r="54" spans="6:6">
      <c r="F54" s="4"/>
    </row>
    <row r="55" spans="6:6">
      <c r="F55" s="4"/>
    </row>
    <row r="66" ht="36" customHeight="1"/>
    <row r="78" ht="33.75" customHeight="1"/>
    <row r="79" ht="33.75" customHeight="1"/>
    <row r="80" ht="33.75" customHeight="1"/>
  </sheetData>
  <dataConsolidate/>
  <mergeCells count="33">
    <mergeCell ref="A25:A27"/>
    <mergeCell ref="B6:C6"/>
    <mergeCell ref="B8:C8"/>
    <mergeCell ref="B9:C9"/>
    <mergeCell ref="B10:C10"/>
    <mergeCell ref="A1:C1"/>
    <mergeCell ref="B20:C20"/>
    <mergeCell ref="B17:C17"/>
    <mergeCell ref="B7:C7"/>
    <mergeCell ref="B18:C18"/>
    <mergeCell ref="B19:C19"/>
    <mergeCell ref="B2:C2"/>
    <mergeCell ref="B3:C3"/>
    <mergeCell ref="B4:C4"/>
    <mergeCell ref="B5:C5"/>
    <mergeCell ref="B34:C34"/>
    <mergeCell ref="B33:C33"/>
    <mergeCell ref="B31:C31"/>
    <mergeCell ref="B30:C30"/>
    <mergeCell ref="B32:C32"/>
    <mergeCell ref="B11:C11"/>
    <mergeCell ref="B12:C12"/>
    <mergeCell ref="B13:C13"/>
    <mergeCell ref="B14:C14"/>
    <mergeCell ref="B21:C21"/>
    <mergeCell ref="B15:C15"/>
    <mergeCell ref="B16:C16"/>
    <mergeCell ref="B29:C29"/>
    <mergeCell ref="B25:C27"/>
    <mergeCell ref="B24:C24"/>
    <mergeCell ref="B23:C23"/>
    <mergeCell ref="B22:C22"/>
    <mergeCell ref="B28:C28"/>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F90C730C-89E0-470E-9D05-8F1740F3A538}">
          <x14:formula1>
            <xm:f>Hoja2!$H$2:$H$5</xm:f>
          </x14:formula1>
          <xm:sqref>B17:C17</xm:sqref>
        </x14:dataValidation>
        <x14:dataValidation type="list" allowBlank="1" showInputMessage="1" showErrorMessage="1" xr:uid="{666CA25D-9895-4FFF-8C94-EA211A77A836}">
          <x14:formula1>
            <xm:f>Hoja2!$I$1:$I$7</xm:f>
          </x14:formula1>
          <xm:sqref>B21:C21</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topLeftCell="A12" zoomScaleNormal="100" workbookViewId="0">
      <selection activeCell="B9" sqref="B9:C9"/>
    </sheetView>
  </sheetViews>
  <sheetFormatPr defaultColWidth="0" defaultRowHeight="14.45"/>
  <cols>
    <col min="1" max="1" width="49.85546875" customWidth="1"/>
    <col min="2" max="2" width="31.42578125" customWidth="1"/>
    <col min="3" max="3" width="90.140625" customWidth="1"/>
    <col min="4" max="16384" width="11.42578125" hidden="1"/>
  </cols>
  <sheetData>
    <row r="1" spans="1:3" ht="25.9">
      <c r="A1" s="74" t="s">
        <v>58</v>
      </c>
      <c r="B1" s="74"/>
      <c r="C1" s="74"/>
    </row>
    <row r="2" spans="1:3" ht="15.75" customHeight="1">
      <c r="A2" s="46" t="s">
        <v>59</v>
      </c>
      <c r="B2" s="75" t="s">
        <v>60</v>
      </c>
      <c r="C2" s="76"/>
    </row>
    <row r="3" spans="1:3" s="2" customFormat="1">
      <c r="A3" s="5" t="s">
        <v>61</v>
      </c>
      <c r="B3" s="60" t="str">
        <f>'AUTOS  NOTA 322'!B2:C2</f>
        <v>25095408900120240006300</v>
      </c>
      <c r="C3" s="60"/>
    </row>
    <row r="4" spans="1:3" s="2" customFormat="1">
      <c r="A4" s="5" t="s">
        <v>62</v>
      </c>
      <c r="B4" s="60" t="str">
        <f>'AUTOS  NOTA 322'!B3:C3</f>
        <v>JUZGADO 001 PROMISCUO MUNICIPAL DE BITUIMA</v>
      </c>
      <c r="C4" s="60"/>
    </row>
    <row r="5" spans="1:3" s="2" customFormat="1">
      <c r="A5" s="5" t="s">
        <v>63</v>
      </c>
      <c r="B5" s="60" t="str">
        <f>'AUTOS  NOTA 322'!B4:C4</f>
        <v>HEREDEROS INDETERMINADOS DE ALEJANDRO RODRIGUEZ BETANCURT, TRANSPORTES LA ESPERANZA S.A. ABSORBIDA POR FLOTA AGUILA S.A, ALLIANZ SEGUROS S.A</v>
      </c>
      <c r="C5" s="60"/>
    </row>
    <row r="6" spans="1:3" s="2" customFormat="1">
      <c r="A6" s="5" t="s">
        <v>64</v>
      </c>
      <c r="B6" s="60" t="str">
        <f>'AUTOS  NOTA 322'!B5:C5</f>
        <v>CLEMENCIA VIVAS BEJARANO (COMPAÑERA PERMANENTE) (23/12/1969)
KAREN JULIED ZEA VIVAS (HIJA) (11/06/2000)
DANIELA ALEJANDRA ZEA VIVAS (HIJA) (08/06/1996)
JULIAN ANDRES ZEA VIVAS (HIJO) (30/06/1994)</v>
      </c>
      <c r="C6" s="60"/>
    </row>
    <row r="7" spans="1:3" s="2" customFormat="1">
      <c r="A7" s="5" t="s">
        <v>65</v>
      </c>
      <c r="B7" s="60" t="str">
        <f>'AUTOS  NOTA 322'!B6:C6</f>
        <v>DEMANDA DIRECTA</v>
      </c>
      <c r="C7" s="60"/>
    </row>
    <row r="8" spans="1:3" s="2" customFormat="1">
      <c r="A8" s="23" t="s">
        <v>66</v>
      </c>
      <c r="B8" s="60" t="str">
        <f>'AUTOS  NOTA 322'!B7:C8</f>
        <v>NORMAN ORLANDO ZEA</v>
      </c>
      <c r="C8" s="60"/>
    </row>
    <row r="9" spans="1:3">
      <c r="A9" s="46" t="s">
        <v>67</v>
      </c>
      <c r="B9" s="60"/>
      <c r="C9" s="60"/>
    </row>
    <row r="10" spans="1:3">
      <c r="A10" s="46" t="s">
        <v>68</v>
      </c>
      <c r="B10" s="60" t="s">
        <v>69</v>
      </c>
      <c r="C10" s="60"/>
    </row>
    <row r="11" spans="1:3">
      <c r="A11" s="46" t="s">
        <v>70</v>
      </c>
      <c r="B11" s="89">
        <v>0</v>
      </c>
      <c r="C11" s="90"/>
    </row>
    <row r="12" spans="1:3">
      <c r="A12" s="46" t="s">
        <v>71</v>
      </c>
      <c r="B12" s="89">
        <v>0</v>
      </c>
      <c r="C12" s="90"/>
    </row>
    <row r="13" spans="1:3">
      <c r="A13" s="46" t="s">
        <v>72</v>
      </c>
      <c r="B13" s="66"/>
      <c r="C13" s="67"/>
    </row>
    <row r="14" spans="1:3">
      <c r="A14" s="46" t="s">
        <v>73</v>
      </c>
      <c r="B14" s="58"/>
      <c r="C14" s="60"/>
    </row>
    <row r="15" spans="1:3">
      <c r="A15" s="46" t="s">
        <v>74</v>
      </c>
      <c r="B15" s="60"/>
      <c r="C15" s="60"/>
    </row>
    <row r="16" spans="1:3">
      <c r="A16" s="46" t="s">
        <v>75</v>
      </c>
      <c r="B16" s="60"/>
      <c r="C16" s="60"/>
    </row>
    <row r="17" spans="1:3">
      <c r="A17" s="91" t="s">
        <v>76</v>
      </c>
      <c r="B17" s="60"/>
      <c r="C17" s="60"/>
    </row>
    <row r="18" spans="1:3">
      <c r="A18" s="92"/>
      <c r="B18" s="9" t="s">
        <v>77</v>
      </c>
      <c r="C18" s="9" t="s">
        <v>78</v>
      </c>
    </row>
    <row r="19" spans="1:3">
      <c r="A19" s="92"/>
      <c r="B19" s="45" t="s">
        <v>79</v>
      </c>
      <c r="C19" s="45"/>
    </row>
    <row r="20" spans="1:3">
      <c r="A20" s="92"/>
      <c r="B20" s="45"/>
      <c r="C20" s="45"/>
    </row>
    <row r="21" spans="1:3">
      <c r="A21" s="93"/>
      <c r="B21" s="45"/>
      <c r="C21" s="45"/>
    </row>
    <row r="22" spans="1:3">
      <c r="A22" s="46" t="s">
        <v>80</v>
      </c>
      <c r="B22" s="60"/>
      <c r="C22" s="60"/>
    </row>
    <row r="23" spans="1:3">
      <c r="A23" s="46" t="s">
        <v>81</v>
      </c>
      <c r="B23" s="94"/>
      <c r="C23" s="95"/>
    </row>
    <row r="24" spans="1:3">
      <c r="A24" s="46" t="s">
        <v>82</v>
      </c>
      <c r="B24" s="60"/>
      <c r="C24" s="60"/>
    </row>
    <row r="25" spans="1:3">
      <c r="A25" s="46" t="s">
        <v>83</v>
      </c>
      <c r="B25" s="60"/>
      <c r="C25" s="60"/>
    </row>
    <row r="26" spans="1:3">
      <c r="A26" s="46" t="s">
        <v>84</v>
      </c>
      <c r="B26" s="60"/>
      <c r="C26" s="60"/>
    </row>
    <row r="27" spans="1:3">
      <c r="A27" s="16" t="s">
        <v>85</v>
      </c>
      <c r="B27" s="60"/>
      <c r="C27" s="60"/>
    </row>
    <row r="28" spans="1:3">
      <c r="A28" s="77" t="s">
        <v>86</v>
      </c>
      <c r="B28" s="77"/>
      <c r="C28" s="77"/>
    </row>
    <row r="29" spans="1:3">
      <c r="A29" s="87" t="s">
        <v>87</v>
      </c>
      <c r="B29" s="88"/>
      <c r="C29" s="10"/>
    </row>
    <row r="30" spans="1:3">
      <c r="A30" s="87" t="s">
        <v>88</v>
      </c>
      <c r="B30" s="88"/>
      <c r="C30" s="10"/>
    </row>
    <row r="31" spans="1:3">
      <c r="A31" s="87" t="s">
        <v>89</v>
      </c>
      <c r="B31" s="88"/>
      <c r="C31" s="11"/>
    </row>
    <row r="32" spans="1:3">
      <c r="A32" s="87" t="s">
        <v>90</v>
      </c>
      <c r="B32" s="88"/>
      <c r="C32" s="10"/>
    </row>
    <row r="33" spans="1:3">
      <c r="A33" s="87" t="s">
        <v>91</v>
      </c>
      <c r="B33" s="88"/>
      <c r="C33" s="10"/>
    </row>
    <row r="34" spans="1:3">
      <c r="A34" s="87" t="s">
        <v>92</v>
      </c>
      <c r="B34" s="88"/>
      <c r="C34" s="12"/>
    </row>
    <row r="35" spans="1:3">
      <c r="A35" s="78" t="s">
        <v>93</v>
      </c>
      <c r="B35" s="79"/>
      <c r="C35" s="13"/>
    </row>
    <row r="36" spans="1:3">
      <c r="A36" s="78" t="s">
        <v>94</v>
      </c>
      <c r="B36" s="79"/>
      <c r="C36" s="14"/>
    </row>
    <row r="37" spans="1:3">
      <c r="A37" s="80" t="s">
        <v>95</v>
      </c>
      <c r="B37" s="81"/>
      <c r="C37" s="14"/>
    </row>
    <row r="38" spans="1:3">
      <c r="A38" s="82"/>
      <c r="B38" s="83"/>
      <c r="C38" s="14"/>
    </row>
    <row r="39" spans="1:3">
      <c r="A39" s="84"/>
      <c r="B39" s="85"/>
      <c r="C39" s="14"/>
    </row>
    <row r="40" spans="1:3">
      <c r="A40" s="86" t="s">
        <v>96</v>
      </c>
      <c r="B40" s="86"/>
      <c r="C40" s="86"/>
    </row>
    <row r="41" spans="1:3">
      <c r="A41" s="49" t="s">
        <v>97</v>
      </c>
      <c r="B41" s="50"/>
      <c r="C41" s="14"/>
    </row>
    <row r="42" spans="1:3">
      <c r="A42" s="78" t="s">
        <v>98</v>
      </c>
      <c r="B42" s="79"/>
      <c r="C42" s="14"/>
    </row>
    <row r="43" spans="1:3">
      <c r="A43" s="78" t="s">
        <v>99</v>
      </c>
      <c r="B43" s="79"/>
      <c r="C43" s="14"/>
    </row>
    <row r="44" spans="1:3">
      <c r="A44" s="49" t="s">
        <v>100</v>
      </c>
      <c r="B44" s="50"/>
      <c r="C44" s="14"/>
    </row>
    <row r="45" spans="1:3">
      <c r="A45" s="49" t="s">
        <v>101</v>
      </c>
      <c r="B45" s="50"/>
      <c r="C45" s="14"/>
    </row>
    <row r="46" spans="1:3">
      <c r="A46" s="78" t="s">
        <v>102</v>
      </c>
      <c r="B46" s="79"/>
      <c r="C46" s="14"/>
    </row>
    <row r="47" spans="1:3">
      <c r="A47" s="49" t="s">
        <v>103</v>
      </c>
      <c r="B47" s="15"/>
      <c r="C47" s="14"/>
    </row>
    <row r="48" spans="1:3">
      <c r="A48" s="78" t="s">
        <v>104</v>
      </c>
      <c r="B48" s="79"/>
      <c r="C48" s="14"/>
    </row>
    <row r="49" spans="1:3">
      <c r="A49" s="78" t="s">
        <v>105</v>
      </c>
      <c r="B49" s="79"/>
      <c r="C49" s="14"/>
    </row>
    <row r="50" spans="1:3">
      <c r="A50" s="78" t="s">
        <v>95</v>
      </c>
      <c r="B50" s="79"/>
      <c r="C50" s="14"/>
    </row>
  </sheetData>
  <mergeCells count="41">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 ref="B25:C25"/>
    <mergeCell ref="B26:C26"/>
    <mergeCell ref="B27:C27"/>
    <mergeCell ref="A28:C28"/>
    <mergeCell ref="A49:B49"/>
    <mergeCell ref="A37:B39"/>
    <mergeCell ref="A40:C40"/>
    <mergeCell ref="A42:B42"/>
    <mergeCell ref="A43:B43"/>
    <mergeCell ref="A31:B31"/>
    <mergeCell ref="A32:B32"/>
    <mergeCell ref="A33:B33"/>
    <mergeCell ref="A36:B36"/>
    <mergeCell ref="A1:C1"/>
    <mergeCell ref="B9:C9"/>
    <mergeCell ref="B10:C10"/>
    <mergeCell ref="B13:C13"/>
    <mergeCell ref="B14:C14"/>
    <mergeCell ref="B3:C3"/>
    <mergeCell ref="B4:C4"/>
    <mergeCell ref="B5:C5"/>
    <mergeCell ref="B6:C6"/>
    <mergeCell ref="B7:C7"/>
    <mergeCell ref="B2:C2"/>
    <mergeCell ref="B8:C8"/>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57"/>
  <sheetViews>
    <sheetView zoomScale="85" zoomScaleNormal="85" workbookViewId="0">
      <selection activeCell="B3" sqref="B3:C3"/>
    </sheetView>
  </sheetViews>
  <sheetFormatPr defaultColWidth="0" defaultRowHeight="14.45"/>
  <cols>
    <col min="1" max="1" width="70" style="33" customWidth="1"/>
    <col min="2" max="2" width="35.42578125" style="33" customWidth="1"/>
    <col min="3" max="3" width="164" style="33" customWidth="1"/>
    <col min="4" max="8" width="11.42578125" style="33" hidden="1" customWidth="1"/>
    <col min="9" max="9" width="12" style="33" hidden="1" customWidth="1"/>
    <col min="10" max="16384" width="11.42578125" style="33" hidden="1"/>
  </cols>
  <sheetData>
    <row r="1" spans="1:9" ht="25.9">
      <c r="A1" s="100" t="s">
        <v>106</v>
      </c>
      <c r="B1" s="100"/>
      <c r="C1" s="100"/>
    </row>
    <row r="2" spans="1:9" ht="15" customHeight="1">
      <c r="A2" s="27" t="s">
        <v>59</v>
      </c>
      <c r="B2" s="101" t="str">
        <f>'AUTOS NOTA 321'!B2:C2</f>
        <v xml:space="preserve">SINIESTRO   LEGIS </v>
      </c>
      <c r="C2" s="102"/>
    </row>
    <row r="3" spans="1:9">
      <c r="A3" s="28" t="s">
        <v>61</v>
      </c>
      <c r="B3" s="105" t="str">
        <f>'AUTOS  NOTA 322'!B2:C2</f>
        <v>25095408900120240006300</v>
      </c>
      <c r="C3" s="105"/>
    </row>
    <row r="4" spans="1:9">
      <c r="A4" s="28" t="s">
        <v>62</v>
      </c>
      <c r="B4" s="105" t="str">
        <f>'AUTOS  NOTA 322'!B3:C3</f>
        <v>JUZGADO 001 PROMISCUO MUNICIPAL DE BITUIMA</v>
      </c>
      <c r="C4" s="105"/>
    </row>
    <row r="5" spans="1:9">
      <c r="A5" s="28" t="s">
        <v>63</v>
      </c>
      <c r="B5" s="105" t="str">
        <f>'AUTOS  NOTA 322'!B4:C4</f>
        <v>HEREDEROS INDETERMINADOS DE ALEJANDRO RODRIGUEZ BETANCURT, TRANSPORTES LA ESPERANZA S.A. ABSORBIDA POR FLOTA AGUILA S.A, ALLIANZ SEGUROS S.A</v>
      </c>
      <c r="C5" s="105"/>
    </row>
    <row r="6" spans="1:9" ht="15" customHeight="1">
      <c r="A6" s="28" t="s">
        <v>64</v>
      </c>
      <c r="B6" s="105" t="str">
        <f>'AUTOS  NOTA 322'!B5:C5</f>
        <v>CLEMENCIA VIVAS BEJARANO (COMPAÑERA PERMANENTE) (23/12/1969)
KAREN JULIED ZEA VIVAS (HIJA) (11/06/2000)
DANIELA ALEJANDRA ZEA VIVAS (HIJA) (08/06/1996)
JULIAN ANDRES ZEA VIVAS (HIJO) (30/06/1994)</v>
      </c>
      <c r="C6" s="105"/>
    </row>
    <row r="7" spans="1:9">
      <c r="A7" s="28" t="s">
        <v>65</v>
      </c>
      <c r="B7" s="105" t="str">
        <f>'AUTOS  NOTA 322'!B6:C6</f>
        <v>DEMANDA DIRECTA</v>
      </c>
      <c r="C7" s="105"/>
    </row>
    <row r="8" spans="1:9">
      <c r="A8" s="29" t="s">
        <v>66</v>
      </c>
      <c r="B8" s="105" t="str">
        <f>'AUTOS  NOTA 322'!B7:C8</f>
        <v>NORMAN ORLANDO ZEA</v>
      </c>
      <c r="C8" s="105"/>
    </row>
    <row r="9" spans="1:9">
      <c r="A9" s="28" t="s">
        <v>107</v>
      </c>
      <c r="B9" s="98">
        <f>SUM(C11,C12,C14,C15,C17)</f>
        <v>0</v>
      </c>
      <c r="C9" s="99"/>
    </row>
    <row r="10" spans="1:9">
      <c r="A10" s="106" t="s">
        <v>108</v>
      </c>
      <c r="B10" s="103" t="s">
        <v>109</v>
      </c>
      <c r="C10" s="104"/>
    </row>
    <row r="11" spans="1:9">
      <c r="A11" s="106"/>
      <c r="B11" s="51" t="s">
        <v>110</v>
      </c>
      <c r="C11" s="24"/>
    </row>
    <row r="12" spans="1:9">
      <c r="A12" s="106"/>
      <c r="B12" s="51" t="s">
        <v>111</v>
      </c>
      <c r="C12" s="24"/>
    </row>
    <row r="13" spans="1:9">
      <c r="A13" s="106"/>
      <c r="B13" s="103"/>
      <c r="C13" s="104"/>
    </row>
    <row r="14" spans="1:9">
      <c r="A14" s="106"/>
      <c r="B14" s="51" t="s">
        <v>112</v>
      </c>
      <c r="C14" s="30"/>
    </row>
    <row r="15" spans="1:9">
      <c r="A15" s="106"/>
      <c r="B15" s="51" t="s">
        <v>113</v>
      </c>
      <c r="C15" s="30"/>
      <c r="E15" s="33" t="s">
        <v>114</v>
      </c>
      <c r="F15" s="34">
        <v>0.7</v>
      </c>
    </row>
    <row r="16" spans="1:9">
      <c r="A16" s="106"/>
      <c r="B16" s="103" t="s">
        <v>115</v>
      </c>
      <c r="C16" s="104"/>
      <c r="E16" s="33" t="s">
        <v>116</v>
      </c>
      <c r="F16" s="35">
        <v>0.3</v>
      </c>
      <c r="I16" s="36"/>
    </row>
    <row r="17" spans="1:9">
      <c r="A17" s="106"/>
      <c r="B17" s="51"/>
      <c r="C17" s="31"/>
      <c r="F17" s="37"/>
      <c r="I17" s="36"/>
    </row>
    <row r="18" spans="1:9" ht="23.25" customHeight="1">
      <c r="A18" s="52" t="s">
        <v>117</v>
      </c>
      <c r="B18" s="101" t="s">
        <v>114</v>
      </c>
      <c r="C18" s="102"/>
    </row>
    <row r="19" spans="1:9" ht="28.9">
      <c r="A19" s="28" t="s">
        <v>118</v>
      </c>
      <c r="B19" s="114"/>
      <c r="C19" s="115"/>
    </row>
    <row r="20" spans="1:9" ht="15" customHeight="1">
      <c r="A20" s="38" t="s">
        <v>119</v>
      </c>
      <c r="B20" s="111">
        <f>((C22+C23+C25+C26+C30+C28+C32+C34+C29+C33)-C37-C38)*C36*C39</f>
        <v>0</v>
      </c>
      <c r="C20" s="111"/>
    </row>
    <row r="21" spans="1:9">
      <c r="A21" s="52" t="s">
        <v>120</v>
      </c>
      <c r="B21" s="116" t="s">
        <v>109</v>
      </c>
      <c r="C21" s="117"/>
    </row>
    <row r="22" spans="1:9">
      <c r="A22" s="109"/>
      <c r="B22" s="51" t="s">
        <v>110</v>
      </c>
      <c r="C22" s="24">
        <v>0</v>
      </c>
    </row>
    <row r="23" spans="1:9">
      <c r="A23" s="110"/>
      <c r="B23" s="51" t="s">
        <v>111</v>
      </c>
      <c r="C23" s="24">
        <v>0</v>
      </c>
    </row>
    <row r="24" spans="1:9">
      <c r="A24" s="110"/>
      <c r="B24" s="103" t="s">
        <v>121</v>
      </c>
      <c r="C24" s="104"/>
    </row>
    <row r="25" spans="1:9">
      <c r="A25" s="110"/>
      <c r="B25" s="51" t="s">
        <v>112</v>
      </c>
      <c r="C25" s="24">
        <v>0</v>
      </c>
    </row>
    <row r="26" spans="1:9" ht="29.1" customHeight="1">
      <c r="A26" s="110"/>
      <c r="B26" s="51" t="s">
        <v>122</v>
      </c>
      <c r="C26" s="24">
        <v>0</v>
      </c>
    </row>
    <row r="27" spans="1:9">
      <c r="A27" s="110"/>
      <c r="B27" s="103" t="s">
        <v>123</v>
      </c>
      <c r="C27" s="104"/>
    </row>
    <row r="28" spans="1:9">
      <c r="A28" s="110"/>
      <c r="B28" s="51" t="s">
        <v>124</v>
      </c>
      <c r="C28" s="24">
        <v>0</v>
      </c>
    </row>
    <row r="29" spans="1:9">
      <c r="A29" s="110"/>
      <c r="B29" s="51" t="s">
        <v>110</v>
      </c>
      <c r="C29" s="24"/>
    </row>
    <row r="30" spans="1:9">
      <c r="A30" s="110"/>
      <c r="B30" s="51" t="s">
        <v>111</v>
      </c>
      <c r="C30" s="24">
        <v>0</v>
      </c>
    </row>
    <row r="31" spans="1:9">
      <c r="A31" s="110"/>
      <c r="B31" s="103" t="s">
        <v>125</v>
      </c>
      <c r="C31" s="104"/>
    </row>
    <row r="32" spans="1:9">
      <c r="A32" s="110"/>
      <c r="B32" s="51"/>
      <c r="C32" s="24"/>
    </row>
    <row r="33" spans="1:3">
      <c r="A33" s="110"/>
      <c r="B33" s="51" t="s">
        <v>110</v>
      </c>
      <c r="C33" s="24">
        <v>0</v>
      </c>
    </row>
    <row r="34" spans="1:3">
      <c r="A34" s="110"/>
      <c r="B34" s="51" t="s">
        <v>111</v>
      </c>
      <c r="C34" s="24">
        <v>0</v>
      </c>
    </row>
    <row r="35" spans="1:3">
      <c r="A35" s="110"/>
      <c r="B35" s="103" t="s">
        <v>126</v>
      </c>
      <c r="C35" s="104"/>
    </row>
    <row r="36" spans="1:3">
      <c r="A36" s="110"/>
      <c r="B36" s="51" t="s">
        <v>127</v>
      </c>
      <c r="C36" s="25">
        <v>1</v>
      </c>
    </row>
    <row r="37" spans="1:3">
      <c r="A37" s="110"/>
      <c r="B37" s="51" t="s">
        <v>71</v>
      </c>
      <c r="C37" s="26">
        <v>0</v>
      </c>
    </row>
    <row r="38" spans="1:3">
      <c r="A38" s="110"/>
      <c r="B38" s="51" t="s">
        <v>128</v>
      </c>
      <c r="C38" s="26"/>
    </row>
    <row r="39" spans="1:3">
      <c r="A39" s="110"/>
      <c r="B39" s="51" t="s">
        <v>129</v>
      </c>
      <c r="C39" s="25">
        <v>1</v>
      </c>
    </row>
    <row r="40" spans="1:3">
      <c r="A40" s="39" t="s">
        <v>130</v>
      </c>
      <c r="B40" s="111">
        <f>IFERROR(B20*(VLOOKUP(B18,E15:F17,2,0)),16666)</f>
        <v>0</v>
      </c>
      <c r="C40" s="111"/>
    </row>
    <row r="41" spans="1:3" ht="93" customHeight="1">
      <c r="A41" s="28" t="s">
        <v>131</v>
      </c>
      <c r="B41" s="112"/>
      <c r="C41" s="113"/>
    </row>
    <row r="42" spans="1:3" ht="211.5" customHeight="1">
      <c r="A42" s="28" t="s">
        <v>132</v>
      </c>
      <c r="B42" s="107"/>
      <c r="C42" s="108"/>
    </row>
    <row r="45" spans="1:3" ht="25.9">
      <c r="A45" s="96" t="s">
        <v>133</v>
      </c>
      <c r="B45" s="96"/>
      <c r="C45" s="96"/>
    </row>
    <row r="46" spans="1:3">
      <c r="A46" s="97" t="s">
        <v>134</v>
      </c>
      <c r="B46" s="97"/>
      <c r="C46" s="97"/>
    </row>
    <row r="47" spans="1:3">
      <c r="A47" s="40" t="s">
        <v>135</v>
      </c>
      <c r="B47" s="40" t="s">
        <v>136</v>
      </c>
      <c r="C47" s="41" t="s">
        <v>137</v>
      </c>
    </row>
    <row r="48" spans="1:3" ht="26.45">
      <c r="A48" s="42" t="s">
        <v>138</v>
      </c>
      <c r="B48" s="43" t="s">
        <v>139</v>
      </c>
      <c r="C48" s="42" t="s">
        <v>140</v>
      </c>
    </row>
    <row r="49" spans="1:3" ht="39.6">
      <c r="A49" s="42" t="s">
        <v>141</v>
      </c>
      <c r="B49" s="43" t="s">
        <v>139</v>
      </c>
      <c r="C49" s="42" t="s">
        <v>142</v>
      </c>
    </row>
    <row r="50" spans="1:3" ht="26.45">
      <c r="A50" s="42" t="s">
        <v>143</v>
      </c>
      <c r="B50" s="43" t="s">
        <v>139</v>
      </c>
      <c r="C50" s="42" t="s">
        <v>144</v>
      </c>
    </row>
    <row r="51" spans="1:3">
      <c r="A51" s="42" t="s">
        <v>145</v>
      </c>
      <c r="B51" s="43" t="s">
        <v>139</v>
      </c>
      <c r="C51" s="42" t="s">
        <v>146</v>
      </c>
    </row>
    <row r="52" spans="1:3">
      <c r="A52" s="42" t="s">
        <v>147</v>
      </c>
      <c r="B52" s="43" t="s">
        <v>139</v>
      </c>
      <c r="C52" s="44"/>
    </row>
    <row r="53" spans="1:3">
      <c r="A53" s="42" t="s">
        <v>148</v>
      </c>
      <c r="B53" s="43"/>
      <c r="C53" s="42" t="s">
        <v>149</v>
      </c>
    </row>
    <row r="54" spans="1:3" ht="26.45">
      <c r="A54" s="42" t="s">
        <v>150</v>
      </c>
      <c r="B54" s="43" t="s">
        <v>139</v>
      </c>
      <c r="C54" s="42" t="s">
        <v>151</v>
      </c>
    </row>
    <row r="55" spans="1:3">
      <c r="A55" s="42" t="s">
        <v>152</v>
      </c>
      <c r="B55" s="43" t="s">
        <v>139</v>
      </c>
      <c r="C55" s="44" t="s">
        <v>153</v>
      </c>
    </row>
    <row r="56" spans="1:3" ht="26.45">
      <c r="A56" s="42" t="s">
        <v>154</v>
      </c>
      <c r="B56" s="43" t="s">
        <v>139</v>
      </c>
      <c r="C56" s="44" t="s">
        <v>155</v>
      </c>
    </row>
    <row r="57" spans="1:3" ht="26.45">
      <c r="A57" s="42" t="s">
        <v>156</v>
      </c>
      <c r="B57" s="43" t="s">
        <v>139</v>
      </c>
      <c r="C57" s="44" t="s">
        <v>157</v>
      </c>
    </row>
  </sheetData>
  <sheetProtection algorithmName="SHA-512" hashValue="izcEYKcLkKiYmBBfMLzkPdVBffGX+AGsESYuWyozt6kZuWhl/NRW7hfZRQ8qdhVYANag/8IIJl0zLk8Lp3KTgA==" saltValue="2btH4XpP+7N1UhZtnyJ3XQ==" spinCount="100000" sheet="1" objects="1" scenarios="1"/>
  <mergeCells count="27">
    <mergeCell ref="A22:A39"/>
    <mergeCell ref="B18:C18"/>
    <mergeCell ref="B20:C20"/>
    <mergeCell ref="B41:C41"/>
    <mergeCell ref="B31:C31"/>
    <mergeCell ref="B35:C35"/>
    <mergeCell ref="B40:C40"/>
    <mergeCell ref="B27:C27"/>
    <mergeCell ref="B19:C19"/>
    <mergeCell ref="B21:C21"/>
    <mergeCell ref="B24:C24"/>
    <mergeCell ref="A45:C45"/>
    <mergeCell ref="A46:C46"/>
    <mergeCell ref="B9:C9"/>
    <mergeCell ref="A1:C1"/>
    <mergeCell ref="B2:C2"/>
    <mergeCell ref="B16:C16"/>
    <mergeCell ref="B3:C3"/>
    <mergeCell ref="B4:C4"/>
    <mergeCell ref="B5:C5"/>
    <mergeCell ref="B6:C6"/>
    <mergeCell ref="B7:C7"/>
    <mergeCell ref="B8:C8"/>
    <mergeCell ref="B10:C10"/>
    <mergeCell ref="B13:C13"/>
    <mergeCell ref="A10:A17"/>
    <mergeCell ref="B42:C42"/>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defaultColWidth="11.42578125" defaultRowHeight="14.4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B9" sqref="B9:C9"/>
    </sheetView>
  </sheetViews>
  <sheetFormatPr defaultColWidth="0" defaultRowHeight="14.45"/>
  <cols>
    <col min="1" max="1" width="37" customWidth="1"/>
    <col min="2" max="2" width="11.42578125" customWidth="1"/>
    <col min="3" max="3" width="94.42578125" customWidth="1"/>
    <col min="4" max="16384" width="11.42578125" hidden="1"/>
  </cols>
  <sheetData>
    <row r="1" spans="1:3" ht="25.9">
      <c r="A1" s="74" t="s">
        <v>158</v>
      </c>
      <c r="B1" s="74"/>
      <c r="C1" s="74"/>
    </row>
    <row r="2" spans="1:3">
      <c r="A2" s="46" t="s">
        <v>59</v>
      </c>
      <c r="B2" s="94" t="str">
        <f>'AUTOS NOTA 324-478'!B2:C2</f>
        <v xml:space="preserve">SINIESTRO   LEGIS </v>
      </c>
      <c r="C2" s="95"/>
    </row>
    <row r="3" spans="1:3">
      <c r="A3" s="5" t="s">
        <v>61</v>
      </c>
      <c r="B3" s="60" t="str">
        <f>'AUTOS  NOTA 322'!B2:C2</f>
        <v>25095408900120240006300</v>
      </c>
      <c r="C3" s="60"/>
    </row>
    <row r="4" spans="1:3">
      <c r="A4" s="5" t="s">
        <v>62</v>
      </c>
      <c r="B4" s="60" t="str">
        <f>'AUTOS  NOTA 322'!B3:C3</f>
        <v>JUZGADO 001 PROMISCUO MUNICIPAL DE BITUIMA</v>
      </c>
      <c r="C4" s="60"/>
    </row>
    <row r="5" spans="1:3">
      <c r="A5" s="5" t="s">
        <v>63</v>
      </c>
      <c r="B5" s="60" t="str">
        <f>'AUTOS  NOTA 322'!B4:C4</f>
        <v>HEREDEROS INDETERMINADOS DE ALEJANDRO RODRIGUEZ BETANCURT, TRANSPORTES LA ESPERANZA S.A. ABSORBIDA POR FLOTA AGUILA S.A, ALLIANZ SEGUROS S.A</v>
      </c>
      <c r="C5" s="60"/>
    </row>
    <row r="6" spans="1:3" ht="15" customHeight="1">
      <c r="A6" s="5" t="s">
        <v>64</v>
      </c>
      <c r="B6" s="60" t="str">
        <f>'AUTOS  NOTA 322'!B5:C5</f>
        <v>CLEMENCIA VIVAS BEJARANO (COMPAÑERA PERMANENTE) (23/12/1969)
KAREN JULIED ZEA VIVAS (HIJA) (11/06/2000)
DANIELA ALEJANDRA ZEA VIVAS (HIJA) (08/06/1996)
JULIAN ANDRES ZEA VIVAS (HIJO) (30/06/1994)</v>
      </c>
      <c r="C6" s="60"/>
    </row>
    <row r="7" spans="1:3" ht="15" customHeight="1">
      <c r="A7" s="5" t="s">
        <v>65</v>
      </c>
      <c r="B7" s="60" t="str">
        <f>'AUTOS  NOTA 322'!B6:C6</f>
        <v>DEMANDA DIRECTA</v>
      </c>
      <c r="C7" s="60"/>
    </row>
    <row r="8" spans="1:3" ht="15" customHeight="1">
      <c r="A8" s="23" t="s">
        <v>66</v>
      </c>
      <c r="B8" s="60" t="str">
        <f>'AUTOS  NOTA 322'!B7:C8</f>
        <v>NORMAN ORLANDO ZEA</v>
      </c>
      <c r="C8" s="60"/>
    </row>
    <row r="9" spans="1:3" ht="18.95" customHeight="1">
      <c r="A9" s="5" t="s">
        <v>159</v>
      </c>
      <c r="B9" s="60"/>
      <c r="C9" s="60"/>
    </row>
    <row r="10" spans="1:3">
      <c r="A10" s="6" t="s">
        <v>120</v>
      </c>
      <c r="B10" s="120">
        <f>'AUTOS NOTA 324-478'!B20:C20</f>
        <v>0</v>
      </c>
      <c r="C10" s="120"/>
    </row>
    <row r="11" spans="1:3">
      <c r="A11" s="6" t="s">
        <v>160</v>
      </c>
      <c r="B11" s="121">
        <f>'AUTOS NOTA 324-478'!B40:C40</f>
        <v>0</v>
      </c>
      <c r="C11" s="60"/>
    </row>
    <row r="12" spans="1:3" ht="28.9">
      <c r="A12" s="6" t="s">
        <v>161</v>
      </c>
      <c r="B12" s="118"/>
      <c r="C12" s="119"/>
    </row>
    <row r="13" spans="1:3" ht="43.15">
      <c r="A13" s="5" t="s">
        <v>162</v>
      </c>
      <c r="B13" s="60"/>
      <c r="C13" s="60"/>
    </row>
    <row r="14" spans="1:3" ht="43.15">
      <c r="A14" s="5" t="s">
        <v>163</v>
      </c>
      <c r="B14" s="60"/>
      <c r="C14" s="60"/>
    </row>
    <row r="15" spans="1:3">
      <c r="A15" s="5" t="s">
        <v>164</v>
      </c>
      <c r="B15" s="45"/>
      <c r="C15" s="45"/>
    </row>
    <row r="16" spans="1:3">
      <c r="A16" s="6" t="s">
        <v>165</v>
      </c>
      <c r="B16" s="60"/>
      <c r="C16" s="60"/>
    </row>
    <row r="17" spans="1:3">
      <c r="A17" s="45" t="s">
        <v>166</v>
      </c>
      <c r="B17" s="119"/>
      <c r="C17" s="119"/>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336EC-13FC-49F2-BBA5-C442A8E5E15C}">
  <sheetPr>
    <tabColor theme="3" tint="0.39997558519241921"/>
  </sheetPr>
  <dimension ref="A1:H25"/>
  <sheetViews>
    <sheetView workbookViewId="0">
      <selection activeCell="B10" sqref="B10:C10"/>
    </sheetView>
  </sheetViews>
  <sheetFormatPr defaultColWidth="0" defaultRowHeight="14.45"/>
  <cols>
    <col min="1" max="1" width="54.42578125" customWidth="1"/>
    <col min="2" max="2" width="23.42578125" customWidth="1"/>
    <col min="3" max="3" width="98.85546875" customWidth="1"/>
    <col min="4" max="8" width="0" hidden="1" customWidth="1"/>
    <col min="9" max="16384" width="11.42578125" hidden="1"/>
  </cols>
  <sheetData>
    <row r="1" spans="1:3" ht="25.9">
      <c r="A1" s="74" t="s">
        <v>167</v>
      </c>
      <c r="B1" s="74"/>
      <c r="C1" s="74"/>
    </row>
    <row r="2" spans="1:3">
      <c r="A2" s="32" t="s">
        <v>59</v>
      </c>
      <c r="B2" s="94" t="str">
        <f>'[2]AUTOS NOTA 321'!B2:C2</f>
        <v xml:space="preserve">SINIESTRO   LEGIS </v>
      </c>
      <c r="C2" s="95"/>
    </row>
    <row r="3" spans="1:3">
      <c r="A3" s="5" t="s">
        <v>61</v>
      </c>
      <c r="B3" s="60" t="str">
        <f>'[3]GENERALES NOTA 322'!B2:C2</f>
        <v xml:space="preserve">Radicado </v>
      </c>
      <c r="C3" s="60"/>
    </row>
    <row r="4" spans="1:3">
      <c r="A4" s="5" t="s">
        <v>62</v>
      </c>
      <c r="B4" s="60" t="str">
        <f>'[3]GENERALES NOTA 322'!B3:C3</f>
        <v>JUZGADO</v>
      </c>
      <c r="C4" s="60"/>
    </row>
    <row r="5" spans="1:3">
      <c r="A5" s="5" t="s">
        <v>63</v>
      </c>
      <c r="B5" s="60" t="str">
        <f>'[3]GENERALES NOTA 322'!B4:C4</f>
        <v xml:space="preserve">NOMBRE Y APELLIDOS DE  LOS DEMANDADOS </v>
      </c>
      <c r="C5" s="60"/>
    </row>
    <row r="6" spans="1:3">
      <c r="A6" s="5" t="s">
        <v>64</v>
      </c>
      <c r="B6" s="60" t="str">
        <f>'[3]GENERALES NOTA 322'!B5:C5</f>
        <v>COLOCAR LOS NOMBRES Y APELLIDOS, SU CALIDAD (HERMANO, HIJO ETC)  PARA LOS CONYUGES E HIJOS COLOCAR LA FECHA DE NACIMIENTO.</v>
      </c>
      <c r="C6" s="60"/>
    </row>
    <row r="7" spans="1:3">
      <c r="A7" s="5" t="s">
        <v>65</v>
      </c>
      <c r="B7" s="60" t="str">
        <f>'[3]GENERALES NOTA 322'!B6:C6</f>
        <v>LLAMADA EN GARANTIA</v>
      </c>
      <c r="C7" s="60"/>
    </row>
    <row r="8" spans="1:3">
      <c r="A8" s="5" t="s">
        <v>159</v>
      </c>
      <c r="B8" s="60" t="str">
        <f>'[3]GENERALES NOTA 325'!B8:C8</f>
        <v>PROBABLE GENERALES</v>
      </c>
      <c r="C8" s="60"/>
    </row>
    <row r="9" spans="1:3">
      <c r="A9" s="6" t="s">
        <v>120</v>
      </c>
      <c r="B9" s="120">
        <f>'[3]GENERALES  NOTA 324 -478'!B17:C17</f>
        <v>100000000</v>
      </c>
      <c r="C9" s="120"/>
    </row>
    <row r="10" spans="1:3">
      <c r="A10" s="5" t="s">
        <v>168</v>
      </c>
      <c r="B10" s="123">
        <v>0</v>
      </c>
      <c r="C10" s="123"/>
    </row>
    <row r="11" spans="1:3">
      <c r="A11" s="5" t="s">
        <v>169</v>
      </c>
      <c r="B11" s="60"/>
      <c r="C11" s="60"/>
    </row>
    <row r="12" spans="1:3">
      <c r="A12" s="5" t="s">
        <v>170</v>
      </c>
      <c r="B12" s="60"/>
      <c r="C12" s="60"/>
    </row>
    <row r="13" spans="1:3">
      <c r="A13" s="5" t="s">
        <v>171</v>
      </c>
      <c r="B13" s="122"/>
      <c r="C13" s="122"/>
    </row>
    <row r="14" spans="1:3">
      <c r="A14" s="5" t="s">
        <v>172</v>
      </c>
      <c r="B14" s="60"/>
      <c r="C14" s="60"/>
    </row>
    <row r="20" spans="4:8">
      <c r="D20" t="str">
        <f t="shared" ref="D20:H23" si="0">UPPER(D18)</f>
        <v/>
      </c>
      <c r="E20" t="str">
        <f t="shared" si="0"/>
        <v/>
      </c>
      <c r="F20" t="str">
        <f t="shared" si="0"/>
        <v/>
      </c>
      <c r="G20" t="str">
        <f t="shared" si="0"/>
        <v/>
      </c>
      <c r="H20" t="str">
        <f t="shared" si="0"/>
        <v/>
      </c>
    </row>
    <row r="21" spans="4:8">
      <c r="D21" t="str">
        <f t="shared" si="0"/>
        <v/>
      </c>
      <c r="E21" t="str">
        <f t="shared" si="0"/>
        <v/>
      </c>
      <c r="F21" t="str">
        <f t="shared" si="0"/>
        <v/>
      </c>
      <c r="G21" t="str">
        <f t="shared" si="0"/>
        <v/>
      </c>
      <c r="H21" t="str">
        <f t="shared" si="0"/>
        <v/>
      </c>
    </row>
    <row r="22" spans="4:8">
      <c r="D22" t="str">
        <f t="shared" si="0"/>
        <v/>
      </c>
      <c r="E22" t="str">
        <f t="shared" si="0"/>
        <v/>
      </c>
      <c r="F22" t="str">
        <f t="shared" si="0"/>
        <v/>
      </c>
      <c r="G22" t="str">
        <f t="shared" si="0"/>
        <v/>
      </c>
      <c r="H22" t="str">
        <f t="shared" si="0"/>
        <v/>
      </c>
    </row>
    <row r="23" spans="4:8">
      <c r="D23" t="str">
        <f>UPPER(D21)</f>
        <v/>
      </c>
      <c r="E23" t="str">
        <f t="shared" si="0"/>
        <v/>
      </c>
      <c r="F23" t="str">
        <f t="shared" si="0"/>
        <v/>
      </c>
      <c r="G23" t="str">
        <f t="shared" si="0"/>
        <v/>
      </c>
      <c r="H23" t="str">
        <f t="shared" si="0"/>
        <v/>
      </c>
    </row>
    <row r="24" spans="4:8">
      <c r="D24" t="str">
        <f t="shared" ref="D24:H25" si="1">UPPER(D22)</f>
        <v/>
      </c>
      <c r="E24" t="str">
        <f t="shared" si="1"/>
        <v/>
      </c>
      <c r="F24" t="str">
        <f t="shared" si="1"/>
        <v/>
      </c>
      <c r="G24" t="str">
        <f t="shared" si="1"/>
        <v/>
      </c>
      <c r="H24" t="str">
        <f t="shared" si="1"/>
        <v/>
      </c>
    </row>
    <row r="25" spans="4:8">
      <c r="D25" t="str">
        <f t="shared" si="1"/>
        <v/>
      </c>
      <c r="E25" t="str">
        <f t="shared" si="1"/>
        <v/>
      </c>
      <c r="F25" t="str">
        <f t="shared" si="1"/>
        <v/>
      </c>
      <c r="G25" t="str">
        <f t="shared" si="1"/>
        <v/>
      </c>
      <c r="H25" t="str">
        <f t="shared" si="1"/>
        <v/>
      </c>
    </row>
  </sheetData>
  <mergeCells count="14">
    <mergeCell ref="B6:C6"/>
    <mergeCell ref="A1:C1"/>
    <mergeCell ref="B2:C2"/>
    <mergeCell ref="B3:C3"/>
    <mergeCell ref="B4:C4"/>
    <mergeCell ref="B5:C5"/>
    <mergeCell ref="B13:C13"/>
    <mergeCell ref="B14:C14"/>
    <mergeCell ref="B7:C7"/>
    <mergeCell ref="B8:C8"/>
    <mergeCell ref="B9:C9"/>
    <mergeCell ref="B10:C10"/>
    <mergeCell ref="B11:C11"/>
    <mergeCell ref="B12:C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550F9-266D-464E-BB6F-D0584068D6D8}">
  <sheetPr>
    <tabColor theme="3" tint="0.39997558519241921"/>
  </sheetPr>
  <dimension ref="A1:F34"/>
  <sheetViews>
    <sheetView zoomScale="85" zoomScaleNormal="85" workbookViewId="0">
      <selection activeCell="B10" sqref="B10:C10"/>
    </sheetView>
  </sheetViews>
  <sheetFormatPr defaultColWidth="0" defaultRowHeight="14.45"/>
  <cols>
    <col min="1" max="1" width="72.85546875" customWidth="1"/>
    <col min="2" max="2" width="39.85546875" customWidth="1"/>
    <col min="3" max="3" width="96.28515625" customWidth="1"/>
    <col min="4" max="16384" width="11.42578125" hidden="1"/>
  </cols>
  <sheetData>
    <row r="1" spans="1:6" ht="25.9">
      <c r="A1" s="74" t="s">
        <v>173</v>
      </c>
      <c r="B1" s="74"/>
      <c r="C1" s="74"/>
    </row>
    <row r="2" spans="1:6">
      <c r="A2" s="46" t="s">
        <v>59</v>
      </c>
      <c r="B2" s="94" t="str">
        <f>'[2]AUTOS NOTA 321'!B2:C2</f>
        <v xml:space="preserve">SINIESTRO   LEGIS </v>
      </c>
      <c r="C2" s="95"/>
    </row>
    <row r="3" spans="1:6">
      <c r="A3" s="5" t="s">
        <v>61</v>
      </c>
      <c r="B3" s="60" t="str">
        <f>'[3]GENERALES NOTA 322'!B2:C2</f>
        <v xml:space="preserve">Radicado </v>
      </c>
      <c r="C3" s="60"/>
    </row>
    <row r="4" spans="1:6">
      <c r="A4" s="5" t="s">
        <v>62</v>
      </c>
      <c r="B4" s="60" t="str">
        <f>'[3]GENERALES NOTA 322'!B3:C3</f>
        <v>JUZGADO</v>
      </c>
      <c r="C4" s="60"/>
    </row>
    <row r="5" spans="1:6">
      <c r="A5" s="5" t="s">
        <v>63</v>
      </c>
      <c r="B5" s="60" t="str">
        <f>'[3]GENERALES NOTA 322'!B4:C4</f>
        <v xml:space="preserve">NOMBRE Y APELLIDOS DE  LOS DEMANDADOS </v>
      </c>
      <c r="C5" s="60"/>
    </row>
    <row r="6" spans="1:6">
      <c r="A6" s="5" t="s">
        <v>64</v>
      </c>
      <c r="B6" s="60" t="str">
        <f>'[3]GENERALES NOTA 322'!B5:C5</f>
        <v>COLOCAR LOS NOMBRES Y APELLIDOS, SU CALIDAD (HERMANO, HIJO ETC)  PARA LOS CONYUGES E HIJOS COLOCAR LA FECHA DE NACIMIENTO.</v>
      </c>
      <c r="C6" s="60"/>
    </row>
    <row r="7" spans="1:6">
      <c r="A7" s="5" t="s">
        <v>65</v>
      </c>
      <c r="B7" s="60" t="str">
        <f>'[3]GENERALES NOTA 322'!B6:C6</f>
        <v>LLAMADA EN GARANTIA</v>
      </c>
      <c r="C7" s="60"/>
    </row>
    <row r="8" spans="1:6">
      <c r="A8" s="5" t="s">
        <v>174</v>
      </c>
      <c r="B8" s="60" t="str">
        <f>'[3]GENERALES NOTA 325'!B8:C8</f>
        <v>PROBABLE GENERALES</v>
      </c>
      <c r="C8" s="60"/>
    </row>
    <row r="9" spans="1:6">
      <c r="A9" s="5" t="s">
        <v>175</v>
      </c>
      <c r="B9" s="60"/>
      <c r="C9" s="60"/>
    </row>
    <row r="10" spans="1:6" ht="111" customHeight="1">
      <c r="A10" s="5" t="s">
        <v>176</v>
      </c>
      <c r="B10" s="60"/>
      <c r="C10" s="60"/>
    </row>
    <row r="11" spans="1:6" ht="21" customHeight="1">
      <c r="A11" s="124"/>
      <c r="B11" s="124"/>
      <c r="C11" s="124"/>
      <c r="E11" t="s">
        <v>114</v>
      </c>
      <c r="F11" s="18">
        <v>0.7</v>
      </c>
    </row>
    <row r="12" spans="1:6" hidden="1">
      <c r="A12" s="125"/>
      <c r="B12" s="125"/>
      <c r="C12" s="125"/>
      <c r="E12" t="s">
        <v>116</v>
      </c>
      <c r="F12" s="19">
        <v>0.3</v>
      </c>
    </row>
    <row r="13" spans="1:6" ht="18">
      <c r="A13" s="126" t="s">
        <v>177</v>
      </c>
      <c r="B13" s="126"/>
      <c r="C13" s="126"/>
    </row>
    <row r="14" spans="1:6">
      <c r="A14" s="52" t="s">
        <v>117</v>
      </c>
      <c r="B14" s="101" t="s">
        <v>178</v>
      </c>
      <c r="C14" s="102"/>
    </row>
    <row r="15" spans="1:6" ht="28.9">
      <c r="A15" s="17" t="s">
        <v>119</v>
      </c>
      <c r="B15" s="127">
        <f>((C17+C18+C20+C21+C25+C23+C27+C29+C24+C28)-C32)*C31*C33</f>
        <v>1000000000</v>
      </c>
      <c r="C15" s="127"/>
    </row>
    <row r="16" spans="1:6">
      <c r="A16" s="6" t="s">
        <v>120</v>
      </c>
      <c r="B16" s="128" t="s">
        <v>109</v>
      </c>
      <c r="C16" s="129"/>
    </row>
    <row r="17" spans="1:3">
      <c r="A17" s="109"/>
      <c r="B17" s="51" t="s">
        <v>110</v>
      </c>
      <c r="C17" s="24">
        <v>1000000000</v>
      </c>
    </row>
    <row r="18" spans="1:3">
      <c r="A18" s="110"/>
      <c r="B18" s="51" t="s">
        <v>111</v>
      </c>
      <c r="C18" s="24">
        <v>0</v>
      </c>
    </row>
    <row r="19" spans="1:3">
      <c r="A19" s="110"/>
      <c r="B19" s="103" t="s">
        <v>121</v>
      </c>
      <c r="C19" s="104"/>
    </row>
    <row r="20" spans="1:3">
      <c r="A20" s="110"/>
      <c r="B20" s="51" t="s">
        <v>112</v>
      </c>
      <c r="C20" s="24">
        <v>0</v>
      </c>
    </row>
    <row r="21" spans="1:3" ht="28.9">
      <c r="A21" s="110"/>
      <c r="B21" s="51" t="s">
        <v>122</v>
      </c>
      <c r="C21" s="24">
        <v>0</v>
      </c>
    </row>
    <row r="22" spans="1:3">
      <c r="A22" s="110"/>
      <c r="B22" s="103" t="s">
        <v>123</v>
      </c>
      <c r="C22" s="104"/>
    </row>
    <row r="23" spans="1:3">
      <c r="A23" s="110"/>
      <c r="B23" s="51" t="s">
        <v>124</v>
      </c>
      <c r="C23" s="24">
        <v>0</v>
      </c>
    </row>
    <row r="24" spans="1:3">
      <c r="A24" s="110"/>
      <c r="B24" s="51" t="s">
        <v>110</v>
      </c>
      <c r="C24" s="24">
        <v>0</v>
      </c>
    </row>
    <row r="25" spans="1:3">
      <c r="A25" s="110"/>
      <c r="B25" s="51" t="s">
        <v>111</v>
      </c>
      <c r="C25" s="24">
        <v>0</v>
      </c>
    </row>
    <row r="26" spans="1:3">
      <c r="A26" s="110"/>
      <c r="B26" s="103" t="s">
        <v>125</v>
      </c>
      <c r="C26" s="104"/>
    </row>
    <row r="27" spans="1:3">
      <c r="A27" s="110"/>
      <c r="B27" s="51"/>
      <c r="C27" s="24"/>
    </row>
    <row r="28" spans="1:3">
      <c r="A28" s="110"/>
      <c r="B28" s="51" t="s">
        <v>110</v>
      </c>
      <c r="C28" s="24">
        <v>0</v>
      </c>
    </row>
    <row r="29" spans="1:3">
      <c r="A29" s="110"/>
      <c r="B29" s="51" t="s">
        <v>111</v>
      </c>
      <c r="C29" s="24">
        <v>0</v>
      </c>
    </row>
    <row r="30" spans="1:3">
      <c r="A30" s="110"/>
      <c r="B30" s="103" t="s">
        <v>126</v>
      </c>
      <c r="C30" s="104"/>
    </row>
    <row r="31" spans="1:3">
      <c r="A31" s="110"/>
      <c r="B31" s="51" t="s">
        <v>127</v>
      </c>
      <c r="C31" s="25">
        <v>1</v>
      </c>
    </row>
    <row r="32" spans="1:3">
      <c r="A32" s="110"/>
      <c r="B32" s="51" t="s">
        <v>71</v>
      </c>
      <c r="C32" s="26">
        <v>0</v>
      </c>
    </row>
    <row r="33" spans="1:3">
      <c r="A33" s="110"/>
      <c r="B33" s="51" t="s">
        <v>129</v>
      </c>
      <c r="C33" s="25">
        <v>1</v>
      </c>
    </row>
    <row r="34" spans="1:3">
      <c r="A34" s="20" t="s">
        <v>130</v>
      </c>
      <c r="B34" s="111">
        <f>IFERROR(B15*(VLOOKUP(B14,E11:F13,2,0)),16666)</f>
        <v>16666</v>
      </c>
      <c r="C34" s="111"/>
    </row>
  </sheetData>
  <mergeCells count="21">
    <mergeCell ref="B6:C6"/>
    <mergeCell ref="A1:C1"/>
    <mergeCell ref="B2:C2"/>
    <mergeCell ref="B3:C3"/>
    <mergeCell ref="B4:C4"/>
    <mergeCell ref="B5:C5"/>
    <mergeCell ref="A17:A33"/>
    <mergeCell ref="B30:C30"/>
    <mergeCell ref="B34:C34"/>
    <mergeCell ref="B14:C14"/>
    <mergeCell ref="B7:C7"/>
    <mergeCell ref="B8:C8"/>
    <mergeCell ref="B9:C9"/>
    <mergeCell ref="B10:C10"/>
    <mergeCell ref="A11:C12"/>
    <mergeCell ref="A13:C13"/>
    <mergeCell ref="B15:C15"/>
    <mergeCell ref="B22:C22"/>
    <mergeCell ref="B19:C19"/>
    <mergeCell ref="B16:C16"/>
    <mergeCell ref="B26:C26"/>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CEFB444A-EC38-4648-8B2D-12130F930E0D}">
          <x14:formula1>
            <xm:f>Hoja2!$L$9:$L$13</xm:f>
          </x14:formula1>
          <xm:sqref>B27</xm:sqref>
        </x14:dataValidation>
        <x14:dataValidation type="list" allowBlank="1" showInputMessage="1" showErrorMessage="1" xr:uid="{4EB0E707-0728-49EB-B78F-45203B392D79}">
          <x14:formula1>
            <xm:f>Hoja2!$F$1:$F$3</xm:f>
          </x14:formula1>
          <xm:sqref>B14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workbookViewId="0">
      <selection activeCell="F1" sqref="F1:G3"/>
    </sheetView>
  </sheetViews>
  <sheetFormatPr defaultColWidth="11.42578125" defaultRowHeight="14.45"/>
  <cols>
    <col min="4" max="4" width="20.140625" bestFit="1" customWidth="1"/>
    <col min="5" max="5" width="42.85546875" bestFit="1" customWidth="1"/>
    <col min="12" max="12" width="30.5703125" customWidth="1"/>
    <col min="13" max="13" width="16" customWidth="1"/>
  </cols>
  <sheetData>
    <row r="1" spans="1:15">
      <c r="A1" s="8" t="s">
        <v>72</v>
      </c>
      <c r="B1" t="s">
        <v>179</v>
      </c>
      <c r="C1" s="8" t="s">
        <v>76</v>
      </c>
      <c r="D1" s="8" t="s">
        <v>180</v>
      </c>
      <c r="E1" s="3" t="s">
        <v>82</v>
      </c>
      <c r="F1" s="2" t="s">
        <v>114</v>
      </c>
      <c r="G1" s="4">
        <v>0</v>
      </c>
      <c r="H1" t="s">
        <v>181</v>
      </c>
      <c r="I1" t="s">
        <v>182</v>
      </c>
      <c r="K1" t="s">
        <v>183</v>
      </c>
      <c r="L1" s="22" t="s">
        <v>12</v>
      </c>
      <c r="M1" t="s">
        <v>184</v>
      </c>
      <c r="N1" t="s">
        <v>114</v>
      </c>
      <c r="O1" t="s">
        <v>185</v>
      </c>
    </row>
    <row r="2" spans="1:15">
      <c r="A2" t="s">
        <v>184</v>
      </c>
      <c r="B2" t="s">
        <v>139</v>
      </c>
      <c r="C2" t="s">
        <v>186</v>
      </c>
      <c r="D2" s="2" t="s">
        <v>187</v>
      </c>
      <c r="E2" s="1" t="s">
        <v>188</v>
      </c>
      <c r="F2" s="2" t="s">
        <v>178</v>
      </c>
      <c r="G2" s="4">
        <v>0.7</v>
      </c>
      <c r="H2" t="s">
        <v>189</v>
      </c>
      <c r="I2" t="s">
        <v>190</v>
      </c>
      <c r="K2" t="s">
        <v>10</v>
      </c>
      <c r="L2" s="22" t="s">
        <v>191</v>
      </c>
      <c r="M2" t="s">
        <v>192</v>
      </c>
      <c r="N2" t="s">
        <v>116</v>
      </c>
      <c r="O2" t="s">
        <v>139</v>
      </c>
    </row>
    <row r="3" spans="1:15">
      <c r="A3" t="s">
        <v>192</v>
      </c>
      <c r="C3" t="s">
        <v>193</v>
      </c>
      <c r="D3" s="2" t="s">
        <v>194</v>
      </c>
      <c r="E3" s="1" t="s">
        <v>195</v>
      </c>
      <c r="F3" s="2" t="s">
        <v>116</v>
      </c>
      <c r="G3" s="4">
        <v>0.3</v>
      </c>
      <c r="H3" t="s">
        <v>29</v>
      </c>
      <c r="I3" t="s">
        <v>196</v>
      </c>
      <c r="L3" s="22" t="s">
        <v>69</v>
      </c>
      <c r="M3" t="s">
        <v>197</v>
      </c>
      <c r="N3" t="s">
        <v>178</v>
      </c>
    </row>
    <row r="4" spans="1:15">
      <c r="A4" t="s">
        <v>197</v>
      </c>
      <c r="C4" t="s">
        <v>198</v>
      </c>
      <c r="E4" s="1" t="s">
        <v>199</v>
      </c>
      <c r="H4" t="s">
        <v>200</v>
      </c>
      <c r="I4" t="s">
        <v>201</v>
      </c>
      <c r="L4" t="s">
        <v>202</v>
      </c>
    </row>
    <row r="5" spans="1:15">
      <c r="A5" t="s">
        <v>203</v>
      </c>
      <c r="E5" s="1" t="s">
        <v>204</v>
      </c>
      <c r="H5" t="s">
        <v>205</v>
      </c>
      <c r="I5" t="s">
        <v>206</v>
      </c>
      <c r="L5" s="22" t="s">
        <v>207</v>
      </c>
    </row>
    <row r="6" spans="1:15">
      <c r="E6" s="1" t="s">
        <v>208</v>
      </c>
      <c r="I6" t="s">
        <v>36</v>
      </c>
      <c r="L6" s="22" t="s">
        <v>209</v>
      </c>
    </row>
    <row r="7" spans="1:15">
      <c r="E7" s="1" t="s">
        <v>210</v>
      </c>
      <c r="I7" t="s">
        <v>211</v>
      </c>
      <c r="L7" s="22" t="s">
        <v>212</v>
      </c>
    </row>
    <row r="8" spans="1:15">
      <c r="E8" s="1" t="s">
        <v>213</v>
      </c>
      <c r="L8" s="22" t="s">
        <v>123</v>
      </c>
    </row>
    <row r="9" spans="1:15">
      <c r="L9" s="22" t="s">
        <v>214</v>
      </c>
    </row>
    <row r="10" spans="1:15">
      <c r="L10" s="22" t="s">
        <v>215</v>
      </c>
    </row>
    <row r="11" spans="1:15">
      <c r="L11" s="22" t="s">
        <v>216</v>
      </c>
    </row>
    <row r="12" spans="1:15">
      <c r="L12" s="22" t="s">
        <v>217</v>
      </c>
    </row>
    <row r="13" spans="1:15">
      <c r="L13" s="22" t="s">
        <v>218</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 Online</Application>
  <Manager/>
  <Company>Allianz Technology</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
  <cp:revision/>
  <dcterms:created xsi:type="dcterms:W3CDTF">2020-12-07T14:41:17Z</dcterms:created>
  <dcterms:modified xsi:type="dcterms:W3CDTF">2025-03-28T23:21:33Z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