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11" documentId="13_ncr:1_{014CB78E-18BF-4D5A-87F2-BF1653027423}" xr6:coauthVersionLast="47" xr6:coauthVersionMax="47" xr10:uidLastSave="{0B732C67-E3D6-48E3-9D5B-BEDFC33D48C3}"/>
  <bookViews>
    <workbookView xWindow="-120" yWindow="-120" windowWidth="24240" windowHeight="1314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<sst xmlns="http://schemas.openxmlformats.org/spreadsheetml/2006/main" count="190" uniqueCount="149">
  <si>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</si>
  <si>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</si>
  <si>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</si>
  <si>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</si>
  <si>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</si>
  <si>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</si>
  <si>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</si>
  <si>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</si>
  <si>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</si>
  <si>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</si>
  <si>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</si>
  <si>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</si>
  <si>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</si>
  <si>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</si>
  <si>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</si>
  <si>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</si>
  <si>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</si>
  <si>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</si>
  <si>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</si>
  <si>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</si>
  <si>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</si>
  <si>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</si>
  <si>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</si>
  <si>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</si>
  <si>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</si>
  <si>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</si>
  <si>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</si>
  <si>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</si>
  <si>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</si>
  <si>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</si>
  <si>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</si>
  <si>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</si>
  <si>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</si>
  <si>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</si>
  <si>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</si>
  <si>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</si>
  <si>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</si>
  <si>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</si>
  <si>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</si>
  <si>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</si>
  <si>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</si>
  <si>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</si>
  <si>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</si>
  <si>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</si>
  <si>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</si>
  <si>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</si>
  <si>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</si>
  <si>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</si>
  <si>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</si>
  <si>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</si>
  <si>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</si>
  <si>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</si>
  <si>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</si>
  <si>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</si>
  <si>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</si>
  <si>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</si>
  <si>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</si>
  <si>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</si>
  <si>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</si>
  <si>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</si>
  <si>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</si>
  <si>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</si>
  <si>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</si>
  <si>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</si>
  <si>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</si>
  <si>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</si>
  <si>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</si>
  <si>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</si>
  <si>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</si>
  <si>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</si>
  <si>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</si>
  <si>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</si>
  <si>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</si>
  <si>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</si>
  <si>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</si>
  <si>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</si>
  <si>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</si>
  <si>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</si>
  <si>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</si>
  <si>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</si>
  <si>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</si>
  <si>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</si>
  <si>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</si>
  <si>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</si>
  <si>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</si>
  <si>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</si>
  <si>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</si>
  <si>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</si>
  <si>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</si>
  <si>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</si>
  <si>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</si>
  <si>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</si>
  <si>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</si>
  <si>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</si>
  <si>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</si>
  <si>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</si>
  <si>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</si>
  <si>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</si>
  <si>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</si>
  <si>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</si>
  <si>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</si>
  <si>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</si>
  <si>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</si>
  <si>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</si>
  <si>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</si>
  <si>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</si>
  <si>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</si>
  <si>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</si>
  <si>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</si>
  <si>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</si>
  <si>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</si>
  <si>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</si>
  <si>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</si>
  <si>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</si>
  <si>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</si>
  <si>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</si>
  <si>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</si>
  <si>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</si>
  <si>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</si>
  <si>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</si>
  <si>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</si>
  <si>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</si>
  <si>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</si>
  <si>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</si>
  <si>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</si>
  <si>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</si>
  <si>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</si>
  <si>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</si>
  <si>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</si>
  <si>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</si>
  <si>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</si>
  <si>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</si>
  <si>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</si>
  <si>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</si>
  <si>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</si>
  <si>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</si>
  <si>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</si>
  <si>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</si>
  <si>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</si>
  <si>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</si>
  <si>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</si>
  <si>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</si>
  <si>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</si>
  <si>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</si>
  <si>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CARLOS FELIPE HOYOS SUSO. C.C: 16.273.896</t>
  </si>
  <si>
    <t>01/09/1995</t>
  </si>
  <si>
    <t>76001310500220240035400</t>
  </si>
  <si>
    <t>002 LABORAL CIRCUITO CALI</t>
  </si>
  <si>
    <t>SEGÚN LOS HECHOS DE LA DEMANDA, EL SEÑOR CARLOS FELIPE HOYOS SUSO IDENTIFICADO CON LA C.C: 16.273.896, NACIÓ EL 09/02/1965, QUE EN EL AÑO 1988, EL SEÑOR CARLOS FELIPE HOYOS SUSO, SE AFILIÓ AL ISS, HOY COLPENSIONES, CON EL FIN DE CUBRIR LOS RIESGOS DE I.V.M. EN SEPTIEMBRE DE 1996, EL SEÑOR CARLOS FELIPE HOYOS SUSO, SE TRASLADÓ DEL RPM AL RAIS ADMINISTRADO POR COLFONDOS S.A. QUE EN EL MES DE SEPTIEMBRE DE 1997, REALIZÓ EL TRASLADO DE COLFONDOS S.A. A PORVENIR S.A., MAS ADELANTE, EN EL MES DE ENERO DEL 2000, SE TRASLADÓ A PROTECCIÓN S.A. QUE EL SEÑOR CARLOS FELIPE HOYOS SUSO, REALIZÓ LOS TRASLADOS ANTERIORMENTE DESCRITOS, ATENDIENDO LOS REQUERIMIENTOS EFECTUADOS POR SUS DISTINTITOS EMPLEADORES, EN ATENCIÓN A LA POSICIÓN SUBORDINANTE DE ESTOS, EL CUAL ATENTÓ AL DEMANDANTE EL DERECHO DE LA LIBRE SELECCIÓN DE RÉGIMEN. AL MOMENTO DE EFECTUAR LOS TRASLADOS, COLFONDOS S.A., PORVENIR S.A. Y PROTECCIÓN S.A. NO LE SUMINISTRARON DE MANERA INDIVIDUALIZADA AL SEÑOR HOYOS DE BRINDAR DE MANERA SUFICIENTE, AMPLIA Y OPORTUNA, NINGÚN TIPO DE INFORMACIÓN EN DONDE SE LE EXPLIQUE LAS VENTAJAS Y DESVENTAJAS DE CADA UNO DE LOS REGÍMENES. PRESENTÓ RECLAMACIÓN ANTE LAS DIFERENTES AFP´S, ASÍ COMO ANTE COLPENSIONES SOLICITANDO LA INEFICACIA DEL TRASLADO, SIENDO ESTO NEGADO.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</si>
</sst>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7" zoomScale="70" zoomScaleNormal="70" workbookViewId="0">
      <selection activeCell="B6" sqref="B6:C6"/>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146</v>
      </c>
      <c r="C2" s="42"/>
    </row>
    <row r="3" spans="1:3" x14ac:dyDescent="0.25">
      <c r="A3" s="5" t="s">
        <v>0</v>
      </c>
      <c r="B3" s="43" t="s">
        <v>147</v>
      </c>
      <c r="C3" s="44"/>
    </row>
    <row r="4" spans="1:3" x14ac:dyDescent="0.25">
      <c r="A4" s="5" t="s">
        <v>109</v>
      </c>
      <c r="B4" s="43" t="s">
        <v>137</v>
      </c>
      <c r="C4" s="44"/>
    </row>
    <row r="5" spans="1:3" ht="14.45" customHeight="1" x14ac:dyDescent="0.25">
      <c r="A5" s="5" t="s">
        <v>1</v>
      </c>
      <c r="B5" s="36" t="s">
        <v>144</v>
      </c>
      <c r="C5" s="36"/>
    </row>
    <row r="6" spans="1:3" x14ac:dyDescent="0.25">
      <c r="A6" s="5" t="s">
        <v>110</v>
      </c>
      <c r="B6" s="40" t="s">
        <v>111</v>
      </c>
      <c r="C6" s="40"/>
    </row>
    <row r="7" spans="1:3" x14ac:dyDescent="0.25">
      <c r="A7" s="5" t="s">
        <v>2</v>
      </c>
      <c r="B7" s="40" t="s">
        <v>142</v>
      </c>
      <c r="C7" s="40"/>
    </row>
    <row r="8" spans="1:3" x14ac:dyDescent="0.25">
      <c r="A8" s="5" t="s">
        <v>3</v>
      </c>
      <c r="B8" s="35" t="s">
        <v>145</v>
      </c>
      <c r="C8" s="35"/>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8" t="s">
        <v>120</v>
      </c>
      <c r="B12" s="40" t="s">
        <v>148</v>
      </c>
      <c r="C12" s="40"/>
    </row>
    <row r="13" spans="1:3" ht="30" customHeight="1" x14ac:dyDescent="0.25">
      <c r="A13" s="48"/>
      <c r="B13" s="40"/>
      <c r="C13" s="40"/>
    </row>
    <row r="14" spans="1:3" ht="73.5" customHeight="1" x14ac:dyDescent="0.25">
      <c r="A14" s="48"/>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x14ac:dyDescent="0.25">
      <c r="A26" s="5" t="s">
        <v>8</v>
      </c>
      <c r="B26" s="40" t="s">
        <v>141</v>
      </c>
      <c r="C26" s="40"/>
    </row>
    <row r="27" spans="1:3" x14ac:dyDescent="0.25">
      <c r="A27" s="5" t="s">
        <v>42</v>
      </c>
      <c r="B27" s="45">
        <v>45720</v>
      </c>
      <c r="C27" s="46"/>
    </row>
    <row r="28" spans="1:3" x14ac:dyDescent="0.25">
      <c r="A28" s="5" t="s">
        <v>9</v>
      </c>
      <c r="B28" s="45">
        <v>45720</v>
      </c>
      <c r="C28" s="46"/>
    </row>
    <row r="29" spans="1:3" x14ac:dyDescent="0.25">
      <c r="A29" s="5" t="s">
        <v>10</v>
      </c>
      <c r="B29" s="47">
        <v>45734</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76001310500220240035400</v>
      </c>
      <c r="C3" s="40"/>
    </row>
    <row r="4" spans="1:3" x14ac:dyDescent="0.25">
      <c r="A4" s="5" t="s">
        <v>0</v>
      </c>
      <c r="B4" s="40" t="str">
        <f>'GENERALES NOTA 322'!B3:C3</f>
        <v>002 LABORAL CIRCUITO CALI</v>
      </c>
      <c r="C4" s="40"/>
    </row>
    <row r="5" spans="1:3" x14ac:dyDescent="0.25">
      <c r="A5" s="5" t="s">
        <v>109</v>
      </c>
      <c r="B5" s="40" t="str">
        <f>'GENERALES NOTA 322'!B4:C4</f>
        <v>COLFONDOS Y OTRO</v>
      </c>
      <c r="C5" s="40"/>
    </row>
    <row r="6" spans="1:3" x14ac:dyDescent="0.25">
      <c r="A6" s="5" t="s">
        <v>1</v>
      </c>
      <c r="B6" s="40" t="str">
        <f>'GENERALES NOTA 322'!B5:C5</f>
        <v>CARLOS FELIPE HOYOS SUSO. C.C: 16.273.896</v>
      </c>
      <c r="C6" s="40"/>
    </row>
    <row r="7" spans="1:3" x14ac:dyDescent="0.25">
      <c r="A7" s="5" t="s">
        <v>110</v>
      </c>
      <c r="B7" s="40" t="str">
        <f>'GENERALES NOTA 322'!B6:C6</f>
        <v>DEMANDA DIRECTA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tr">
        <f>'[2]AUTOS NOTA 321'!B2:C2</f>
        <v xml:space="preserve">SINIESTRO   LEGIS </v>
      </c>
      <c r="C2" s="86"/>
    </row>
    <row r="3" spans="1:6" x14ac:dyDescent="0.25">
      <c r="A3" s="21" t="s">
        <v>11</v>
      </c>
      <c r="B3" s="87" t="str">
        <f>'GENERALES NOTA 322'!B2:C2</f>
        <v>76001310500220240035400</v>
      </c>
      <c r="C3" s="87"/>
    </row>
    <row r="4" spans="1:6" x14ac:dyDescent="0.25">
      <c r="A4" s="21" t="s">
        <v>0</v>
      </c>
      <c r="B4" s="87" t="str">
        <f>'GENERALES NOTA 322'!B3:C3</f>
        <v>002 LABORAL CIRCUITO CALI</v>
      </c>
      <c r="C4" s="87"/>
    </row>
    <row r="5" spans="1:6" x14ac:dyDescent="0.25">
      <c r="A5" s="21" t="s">
        <v>109</v>
      </c>
      <c r="B5" s="87" t="str">
        <f>'GENERALES NOTA 322'!B4:C4</f>
        <v>COLFONDOS Y OTRO</v>
      </c>
      <c r="C5" s="87"/>
    </row>
    <row r="6" spans="1:6" ht="14.45" customHeight="1" x14ac:dyDescent="0.25">
      <c r="A6" s="21" t="s">
        <v>1</v>
      </c>
      <c r="B6" s="87" t="str">
        <f>'GENERALES NOTA 322'!B5:C5</f>
        <v>CARLOS FELIPE HOYOS SUSO. C.C: 16.273.896</v>
      </c>
      <c r="C6" s="87"/>
    </row>
    <row r="7" spans="1:6" x14ac:dyDescent="0.25">
      <c r="A7" s="21" t="s">
        <v>110</v>
      </c>
      <c r="B7" s="87" t="str">
        <f>'GENERALES NOTA 322'!B6:C6</f>
        <v>DEMANDA DIRECTA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128</v>
      </c>
      <c r="C15" s="86"/>
    </row>
    <row r="16" spans="1:6" ht="15" customHeight="1" x14ac:dyDescent="0.25">
      <c r="A16" s="21" t="s">
        <v>45</v>
      </c>
      <c r="B16" s="83"/>
      <c r="C16" s="84"/>
    </row>
    <row r="17" spans="1:3" ht="28.5" customHeight="1" x14ac:dyDescent="0.25">
      <c r="A17" s="14" t="s">
        <v>52</v>
      </c>
      <c r="B17" s="74">
        <f>((C19+C20+C22+C23)-C26)*C25*C27</f>
        <v>100000000</v>
      </c>
      <c r="C17" s="74"/>
    </row>
    <row r="18" spans="1:3" x14ac:dyDescent="0.25">
      <c r="A18" s="23" t="s">
        <v>53</v>
      </c>
      <c r="B18" s="75" t="s">
        <v>48</v>
      </c>
      <c r="C18" s="76"/>
    </row>
    <row r="19" spans="1:3" x14ac:dyDescent="0.25">
      <c r="A19" s="70"/>
      <c r="B19" s="22" t="s">
        <v>49</v>
      </c>
      <c r="C19" s="19">
        <v>100000000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74">
        <f>IFERROR(B17*(VLOOKUP(B15,Hoja2!$G$1:$H$6,2,0)),16666)</f>
        <v>70000000</v>
      </c>
      <c r="C28" s="74"/>
    </row>
    <row r="29" spans="1:3" ht="30" x14ac:dyDescent="0.25">
      <c r="A29" s="21" t="s">
        <v>54</v>
      </c>
      <c r="B29" s="77"/>
      <c r="C29" s="78"/>
    </row>
    <row r="30" spans="1:3" ht="30" x14ac:dyDescent="0.25">
      <c r="A30" s="21" t="s">
        <v>55</v>
      </c>
      <c r="B30" s="79"/>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76001310500220240035400</v>
      </c>
      <c r="C3" s="40"/>
    </row>
    <row r="4" spans="1:3" x14ac:dyDescent="0.25">
      <c r="A4" s="5" t="s">
        <v>0</v>
      </c>
      <c r="B4" s="40" t="str">
        <f>'GENERALES NOTA 322'!B3:C3</f>
        <v>002 LABORAL CIRCUITO CALI</v>
      </c>
      <c r="C4" s="40"/>
    </row>
    <row r="5" spans="1:3" ht="29.1" customHeight="1" x14ac:dyDescent="0.25">
      <c r="A5" s="5" t="s">
        <v>109</v>
      </c>
      <c r="B5" s="40" t="str">
        <f>'GENERALES NOTA 322'!B4:C4</f>
        <v>COLFONDOS Y OTRO</v>
      </c>
      <c r="C5" s="40"/>
    </row>
    <row r="6" spans="1:3" x14ac:dyDescent="0.25">
      <c r="A6" s="5" t="s">
        <v>1</v>
      </c>
      <c r="B6" s="40" t="str">
        <f>'GENERALES NOTA 322'!B5:C5</f>
        <v>CARLOS FELIPE HOYOS SUSO. C.C: 16.273.896</v>
      </c>
      <c r="C6" s="40"/>
    </row>
    <row r="7" spans="1:3" ht="43.5" customHeight="1" x14ac:dyDescent="0.25">
      <c r="A7" s="5" t="s">
        <v>110</v>
      </c>
      <c r="B7" s="40" t="str">
        <f>'GENERALES NOTA 322'!B6:C6</f>
        <v>DEMANDA DIRECTA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2025-03-05T19:24:48Z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