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C113112" sheetId="1" r:id="rId4"/>
  </sheets>
  <definedNames/>
  <calcPr/>
</workbook>
</file>

<file path=xl/sharedStrings.xml><?xml version="1.0" encoding="utf-8"?>
<sst xmlns="http://schemas.openxmlformats.org/spreadsheetml/2006/main" count="59" uniqueCount="41">
  <si>
    <t>No.</t>
  </si>
  <si>
    <t>Cod Material</t>
  </si>
  <si>
    <t>Articulo</t>
  </si>
  <si>
    <t>Cantidad</t>
  </si>
  <si>
    <t>Unidad</t>
  </si>
  <si>
    <t>Precio ($)</t>
  </si>
  <si>
    <t>Total ($)</t>
  </si>
  <si>
    <t>Ingreso Almacen 21/11/2023</t>
  </si>
  <si>
    <t>Ingreso Almacen 07/12/2023</t>
  </si>
  <si>
    <t>Total Almacen</t>
  </si>
  <si>
    <t>Cantidad Factura 1 18/10/2023</t>
  </si>
  <si>
    <t>Cantidad Factura 2 01/12/2023</t>
  </si>
  <si>
    <t>Cantidad Total Facturada</t>
  </si>
  <si>
    <t>Diferencia Facturado y Almacen</t>
  </si>
  <si>
    <t>Valor Final Facturado ($)</t>
  </si>
  <si>
    <t>Presunto Detrimento ($)</t>
  </si>
  <si>
    <t>mcf01 - PINTURA. SUMINISTRO PINTURA ACRILICA BASE SOLVENTE PARA TRAFICO COLOR BLANCO - CUMPLIMIENTO NORMAS NTC 1360-1, 4744 Y RESOLUCION 1885 DE 2015 - EL MATERIAL DE EMPAQUE PARA LOS ENVASES DE 5 GALONES DEBE SER EN ACERO, CON UN GROSOR MINIMO</t>
  </si>
  <si>
    <t>0.55 Metros</t>
  </si>
  <si>
    <t>mcf01 - PINTURA. SUMINISTRO PINTURA ACRILICA BASE SOLVENTE PARA TRAFICO COLOR AMARILLO- CUMPLIMIENTO NORMAS NTC 1360-1, 4744 Y RESOLUCION 1885 DE 2015 -EL MATERIAL DE EMPAQUE PARA LOS ENVASES DE 5 GALONES DEBE SER EN ACERO, CON UN GROSOR MINIM</t>
  </si>
  <si>
    <t>mcf01 - PINTURA. SUMINISTRO DE AJUSTADOR DE PINTURA ACRILICA BASE SOLVENTE - EL MATERIAL DE EMPAQUE PARA LOS ENVASES DE 5 GALONES DEBE SER EN ACERO, CON UN GROSOR MINIMO DE 0,45 +/- 0,5 MM, Y DEBE CONTAR CON CERTIFICACION UN SEGUN LA NORMA NTC</t>
  </si>
  <si>
    <t>mcf01 - RODILLOS. SUMINISTRO DE RODILLOS ACRILICOS PARA PINTAR 4" - UND</t>
  </si>
  <si>
    <t>mcf01 - ESPATULA. SUMINISTRO DE ESPATULA METALICA DE 13 CM - UND</t>
  </si>
  <si>
    <t>mcf01 - PINTURA. SUMINISTRO PINTURA PLASTICO EN FRIO METILMETACRILATO 100 SOLIDOS, PARA APLICACION CON LLANA, COLOR AZUL .NTC 1360 (PINTURAS PARA DEMARCACION DE PAVIMENTOS ESPECIFICACIONES)NTC 4744-1 APLICACION DE MATERIALES PARA LA DEMARCAC</t>
  </si>
  <si>
    <t>mcf01 - PINTURA. SUMINISTRO PINTURA PLASTICO EN FRIO METILMETACRILATO 100 SOLIDOS, PARA APLICACION CON LLANA, COLOR BLANCO .NTC 1360 (PINTURAS PARA DEMARCACION DE PAVIMENTOS ESPECIFICACIONES)NTC 4744-1 APLICACION DE MATERIALES PARA LA DEMARC</t>
  </si>
  <si>
    <t>mcf01 - PINTURA. SUMINISTRO DE PINTURA PLASTICO EN FRIO METILMETACRILATO 100 SOLIDOS, PARA APLICACION CON LLANA, COLOR AMARILLO .NTC 1360 (PINTURAS PARA DEMARCACION DE PAVIMENTOS ESPECIFICACIONES)NTC 4744-1 APLICACION DE MATERIALES PARA LA D</t>
  </si>
  <si>
    <t>mcf01 - LLANA. SUMINISTRO DE LLANA LISA 11X5PG MANGO DE PLASTICO - UND</t>
  </si>
  <si>
    <t>mcf01 - RODILLERA. SUMINISTRO DE RODILLERA PROFESIONAL CON TIRAS ELASTICAS DE AJUSTE. CAPSULA DE PVC RIGIDO QUE PROTEGE DE CLAVOS, VIDRIOS, PIEDRAS ETC. ACOGINADO SUAVE Y PLANTILLA DE GEL PARA MAYOR ESTABILIDAD - UND</t>
  </si>
  <si>
    <t>mcf01 - CINTA. SUMINISTRO DE CINTA DE ENMASCARAR DE 1" (PULGADA) DE 50 M (METROS) - UND</t>
  </si>
  <si>
    <t>mcf01 - IVA</t>
  </si>
  <si>
    <t>SUMINISTRO PINTURA ACRÍLICA BASE SOLVENTE PARA TRÁFICO COLOR BLANCO - CUMPLIMIENTO NORMAS NTC 1360-1, 4744 Y RESOLUCIÓN 1885 DE 2015 - EL MATERIAL DE EMPAQUE PARA LOS ENVASES DE 5 GALONES DEBE SER EN ACERO, CON UN GROSOR MÍNIMO DE 0,45 +/- 0,5 MM, Y DEBE</t>
  </si>
  <si>
    <t>SUMINISTRO PINTURA ACRÍLICA BASE SOLVENTE PARA TRÁFICO COLOR AMARILLO- CUMPLIMIENTO NORMAS NTC 1360-1, 4744 Y RESOLUCIÓN 1885 DE 2015 -EL MATERIAL DE EMPAQUE PARA LOS ENVASES DE 5 GALONES DEBE SER EN ACERO, CON UN GROSOR MÍNIMO DE 0,45 +/- 0,5 MM, Y DEBE</t>
  </si>
  <si>
    <t>SUMINISTRO DE AJUSTADOR DE PINTURA ACRÍLICA BASE SOLVENTE - EL MATERIAL DE EMPAQUE PARA LOS ENVASES DE 5 GALONES DEBE SER EN ACERO, CON UN GROSOR MÍNIMO DE 0,45 +/- 0,5 MM, Y DEBE CONTAR CON CERTIFICACIÓN UN SEGÚN LA NORMA NTC 4702-3.</t>
  </si>
  <si>
    <t>SUMINISTRO PINTURA PLÁSTICO EN FRIO METILMETACRILATO 100% SOLIDOS, PARA APLICACIÓN CON LLANA, COLOR BLANCO .NTC 1360 (PINTURAS PARA DEMARCACIÓN DE PAVIMENTOS ESPECIFICACIONES)NTC 4744-1 APLICACIÓN DE MATERIALES PARA LA DEMARCACIÓN DE PAVIMENTOS.</t>
  </si>
  <si>
    <t>SUMINISTRO DE PINTURA PLÁSTICO EN FRIO METILMETACRILATO 100% SOLIDOS, PARA APLICACIÓN CON LLANA, COLOR AMARILLO .NTC 1360 (PINTURAS PARA DEMARCACIÓN DE PAVIMENTOS ESPECIFICACIONES)NTC 4744-1 APLICACIÓN DE MATERIALES PARA LA DEMARCACIÓN DE PAVIMENTOS.</t>
  </si>
  <si>
    <t>SUMINISTRO DE LLANA LISA 11X5PG MANGO DE PLASTICO</t>
  </si>
  <si>
    <t>SUMINISTRO DE CINTA DE ENMASCARAR DE 1' (PULGADA) DE 50 M (METROS)</t>
  </si>
  <si>
    <t>IVA (19%)</t>
  </si>
  <si>
    <t>Factura 1 ($)</t>
  </si>
  <si>
    <t>Total</t>
  </si>
  <si>
    <t>Factura 2 ($)</t>
  </si>
  <si>
    <t>Total Facturado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</si>
</sst>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_-;\-* #,##0_-;_-* &quot;-&quot;??_-;_-@"/>
  </numFmts>
  <fonts count="6">
    <font>
      <sz val="11.0"/>
      <color theme="1"/>
      <name val="Calibri"/>
      <scheme val="minor"/>
    </font>
    <font>
      <b/>
      <sz val="9.0"/>
      <color theme="1"/>
      <name val="Arial"/>
    </font>
    <font>
      <sz val="9.0"/>
      <color rgb="FF000000"/>
      <name val="Arial"/>
    </font>
    <font>
      <sz val="9.0"/>
      <color rgb="FF222222"/>
      <name val="Arial"/>
    </font>
    <font>
      <sz val="11.0"/>
      <color theme="1"/>
      <name val="Calibri"/>
    </font>
    <font>
      <sz val="9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horizontal="left" shrinkToFit="0" vertical="center" wrapText="1"/>
    </xf>
    <xf borderId="1" fillId="0" fontId="3" numFmtId="164" xfId="0" applyAlignment="1" applyBorder="1" applyFont="1" applyNumberFormat="1">
      <alignment horizontal="left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0" fontId="3" numFmtId="3" xfId="0" applyAlignment="1" applyBorder="1" applyFont="1" applyNumberFormat="1">
      <alignment horizontal="right" shrinkToFit="0" vertical="center" wrapText="1"/>
    </xf>
    <xf borderId="1" fillId="0" fontId="4" numFmtId="0" xfId="0" applyAlignment="1" applyBorder="1" applyFont="1">
      <alignment vertical="center"/>
    </xf>
    <xf borderId="1" fillId="0" fontId="4" numFmtId="164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1" fillId="0" fontId="4" numFmtId="0" xfId="0" applyBorder="1" applyFont="1"/>
    <xf borderId="1" fillId="0" fontId="4" numFmtId="164" xfId="0" applyBorder="1" applyFont="1" applyNumberFormat="1"/>
    <xf borderId="1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0</xdr:rowOff>
    </xdr:from>
    <xdr:ext cx="123825" cy="123825"/>
    <xdr:pic>
      <xdr:nvPicPr>
        <xdr:cNvPr descr="orden descendente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0</xdr:rowOff>
    </xdr:from>
    <xdr:ext cx="123825" cy="123825"/>
    <xdr:pic>
      <xdr:nvPicPr>
        <xdr:cNvPr descr="orden descendente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57"/>
    <col customWidth="1" min="2" max="2" width="15.0"/>
    <col customWidth="1" min="3" max="3" width="69.71"/>
    <col customWidth="1" min="4" max="4" width="8.14"/>
    <col customWidth="1" min="5" max="5" width="10.71"/>
    <col customWidth="1" min="6" max="6" width="12.71"/>
    <col customWidth="1" min="7" max="7" width="14.14"/>
    <col customWidth="1" min="8" max="9" width="9.86"/>
    <col customWidth="1" min="10" max="10" width="8.14"/>
    <col customWidth="1" min="11" max="12" width="9.86"/>
    <col customWidth="1" min="13" max="13" width="9.14"/>
    <col customWidth="1" min="14" max="14" width="9.57"/>
    <col customWidth="1" min="15" max="15" width="14.14"/>
    <col customWidth="1" min="16" max="16" width="12.86"/>
    <col customWidth="1" min="17" max="26" width="10.71"/>
  </cols>
  <sheetData>
    <row r="1" ht="4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>
      <c r="A2" s="3">
        <v>1.0</v>
      </c>
      <c r="B2" s="3">
        <v>7.0111060011E10</v>
      </c>
      <c r="C2" s="4" t="s">
        <v>16</v>
      </c>
      <c r="D2" s="5">
        <v>800.0</v>
      </c>
      <c r="E2" s="6" t="s">
        <v>17</v>
      </c>
      <c r="F2" s="7">
        <v>285413.15</v>
      </c>
      <c r="G2" s="7">
        <v>2.2833052E8</v>
      </c>
      <c r="H2" s="8">
        <v>720.0</v>
      </c>
      <c r="I2" s="8">
        <v>80.0</v>
      </c>
      <c r="J2" s="8">
        <f t="shared" ref="J2:J20" si="1">SUM(H2:I2)</f>
        <v>800</v>
      </c>
      <c r="K2" s="8">
        <v>720.0</v>
      </c>
      <c r="L2" s="8">
        <v>280.0</v>
      </c>
      <c r="M2" s="8">
        <f t="shared" ref="M2:M20" si="2">SUM(K2:L2)</f>
        <v>1000</v>
      </c>
      <c r="N2" s="8">
        <f t="shared" ref="N2:N20" si="3">(M2-J2)</f>
        <v>200</v>
      </c>
      <c r="O2" s="9">
        <f t="shared" ref="O2:O20" si="4">(F2*M2)</f>
        <v>285413150</v>
      </c>
      <c r="P2" s="9">
        <f t="shared" ref="P2:P20" si="5">(F2*N2)</f>
        <v>57082630</v>
      </c>
    </row>
    <row r="3">
      <c r="A3" s="3">
        <v>2.0</v>
      </c>
      <c r="B3" s="3">
        <v>7.011107001E9</v>
      </c>
      <c r="C3" s="4" t="s">
        <v>18</v>
      </c>
      <c r="D3" s="5">
        <v>510.0</v>
      </c>
      <c r="E3" s="6" t="s">
        <v>17</v>
      </c>
      <c r="F3" s="7">
        <v>293932.94</v>
      </c>
      <c r="G3" s="7">
        <v>1.499057994E8</v>
      </c>
      <c r="H3" s="8">
        <v>459.0</v>
      </c>
      <c r="I3" s="8">
        <v>51.0</v>
      </c>
      <c r="J3" s="8">
        <f t="shared" si="1"/>
        <v>510</v>
      </c>
      <c r="K3" s="8">
        <v>459.0</v>
      </c>
      <c r="L3" s="8">
        <v>201.0</v>
      </c>
      <c r="M3" s="8">
        <f t="shared" si="2"/>
        <v>660</v>
      </c>
      <c r="N3" s="8">
        <f t="shared" si="3"/>
        <v>150</v>
      </c>
      <c r="O3" s="9">
        <f t="shared" si="4"/>
        <v>193995740.4</v>
      </c>
      <c r="P3" s="9">
        <f t="shared" si="5"/>
        <v>44089941</v>
      </c>
    </row>
    <row r="4">
      <c r="A4" s="3">
        <v>3.0</v>
      </c>
      <c r="B4" s="3">
        <v>7.0111120011E10</v>
      </c>
      <c r="C4" s="4" t="s">
        <v>19</v>
      </c>
      <c r="D4" s="5">
        <v>290.0</v>
      </c>
      <c r="E4" s="6" t="s">
        <v>17</v>
      </c>
      <c r="F4" s="7">
        <v>222200.97</v>
      </c>
      <c r="G4" s="7">
        <v>6.44382813E7</v>
      </c>
      <c r="H4" s="8">
        <v>261.0</v>
      </c>
      <c r="I4" s="8">
        <v>29.0</v>
      </c>
      <c r="J4" s="8">
        <f t="shared" si="1"/>
        <v>290</v>
      </c>
      <c r="K4" s="8">
        <v>261.0</v>
      </c>
      <c r="L4" s="8">
        <v>137.0</v>
      </c>
      <c r="M4" s="8">
        <f t="shared" si="2"/>
        <v>398</v>
      </c>
      <c r="N4" s="8">
        <f t="shared" si="3"/>
        <v>108</v>
      </c>
      <c r="O4" s="9">
        <f t="shared" si="4"/>
        <v>88435986.06</v>
      </c>
      <c r="P4" s="9">
        <f t="shared" si="5"/>
        <v>23997704.76</v>
      </c>
    </row>
    <row r="5">
      <c r="A5" s="3">
        <v>4.0</v>
      </c>
      <c r="B5" s="3">
        <v>7.0042340011E10</v>
      </c>
      <c r="C5" s="4" t="s">
        <v>20</v>
      </c>
      <c r="D5" s="5">
        <v>130.0</v>
      </c>
      <c r="E5" s="6" t="s">
        <v>17</v>
      </c>
      <c r="F5" s="7">
        <v>5412.73</v>
      </c>
      <c r="G5" s="7">
        <v>703654.9</v>
      </c>
      <c r="H5" s="8">
        <v>117.0</v>
      </c>
      <c r="I5" s="8">
        <v>13.0</v>
      </c>
      <c r="J5" s="8">
        <f t="shared" si="1"/>
        <v>130</v>
      </c>
      <c r="K5" s="8">
        <v>117.0</v>
      </c>
      <c r="L5" s="8">
        <v>13.0</v>
      </c>
      <c r="M5" s="8">
        <f t="shared" si="2"/>
        <v>130</v>
      </c>
      <c r="N5" s="8">
        <f t="shared" si="3"/>
        <v>0</v>
      </c>
      <c r="O5" s="9">
        <f t="shared" si="4"/>
        <v>703654.9</v>
      </c>
      <c r="P5" s="9">
        <f t="shared" si="5"/>
        <v>0</v>
      </c>
    </row>
    <row r="6">
      <c r="A6" s="3">
        <v>5.0</v>
      </c>
      <c r="B6" s="3">
        <v>7.0111150011E10</v>
      </c>
      <c r="C6" s="4" t="s">
        <v>21</v>
      </c>
      <c r="D6" s="5">
        <v>21.0</v>
      </c>
      <c r="E6" s="6" t="s">
        <v>17</v>
      </c>
      <c r="F6" s="7">
        <v>7735.49</v>
      </c>
      <c r="G6" s="7">
        <v>162445.29</v>
      </c>
      <c r="H6" s="8">
        <v>19.0</v>
      </c>
      <c r="I6" s="8">
        <v>2.0</v>
      </c>
      <c r="J6" s="8">
        <f t="shared" si="1"/>
        <v>21</v>
      </c>
      <c r="K6" s="8">
        <v>19.0</v>
      </c>
      <c r="L6" s="8">
        <v>2.0</v>
      </c>
      <c r="M6" s="8">
        <f t="shared" si="2"/>
        <v>21</v>
      </c>
      <c r="N6" s="8">
        <f t="shared" si="3"/>
        <v>0</v>
      </c>
      <c r="O6" s="9">
        <f t="shared" si="4"/>
        <v>162445.29</v>
      </c>
      <c r="P6" s="9">
        <f t="shared" si="5"/>
        <v>0</v>
      </c>
    </row>
    <row r="7">
      <c r="A7" s="3">
        <v>6.0</v>
      </c>
      <c r="B7" s="3"/>
      <c r="C7" s="4" t="s">
        <v>22</v>
      </c>
      <c r="D7" s="5">
        <v>400.0</v>
      </c>
      <c r="E7" s="6" t="s">
        <v>17</v>
      </c>
      <c r="F7" s="7">
        <v>104940.43</v>
      </c>
      <c r="G7" s="7">
        <v>4.1976172E7</v>
      </c>
      <c r="H7" s="8"/>
      <c r="I7" s="8"/>
      <c r="J7" s="8">
        <f t="shared" si="1"/>
        <v>0</v>
      </c>
      <c r="K7" s="8"/>
      <c r="L7" s="8"/>
      <c r="M7" s="8">
        <f t="shared" si="2"/>
        <v>0</v>
      </c>
      <c r="N7" s="8">
        <f t="shared" si="3"/>
        <v>0</v>
      </c>
      <c r="O7" s="9">
        <f t="shared" si="4"/>
        <v>0</v>
      </c>
      <c r="P7" s="9">
        <f t="shared" si="5"/>
        <v>0</v>
      </c>
    </row>
    <row r="8">
      <c r="A8" s="3">
        <v>7.0</v>
      </c>
      <c r="B8" s="3">
        <v>7.0096900011E10</v>
      </c>
      <c r="C8" s="4" t="s">
        <v>23</v>
      </c>
      <c r="D8" s="5">
        <v>1368.0</v>
      </c>
      <c r="E8" s="6" t="s">
        <v>17</v>
      </c>
      <c r="F8" s="7">
        <v>100588.59</v>
      </c>
      <c r="G8" s="7">
        <v>1.3760519112E8</v>
      </c>
      <c r="H8" s="8">
        <v>1231.0</v>
      </c>
      <c r="I8" s="8">
        <v>137.0</v>
      </c>
      <c r="J8" s="8">
        <f t="shared" si="1"/>
        <v>1368</v>
      </c>
      <c r="K8" s="8">
        <v>1231.0</v>
      </c>
      <c r="L8" s="8">
        <v>637.0</v>
      </c>
      <c r="M8" s="8">
        <f t="shared" si="2"/>
        <v>1868</v>
      </c>
      <c r="N8" s="8">
        <f t="shared" si="3"/>
        <v>500</v>
      </c>
      <c r="O8" s="9">
        <f t="shared" si="4"/>
        <v>187899486.1</v>
      </c>
      <c r="P8" s="9">
        <f t="shared" si="5"/>
        <v>50294295</v>
      </c>
    </row>
    <row r="9">
      <c r="A9" s="3">
        <v>8.0</v>
      </c>
      <c r="B9" s="3"/>
      <c r="C9" s="4" t="s">
        <v>24</v>
      </c>
      <c r="D9" s="5">
        <v>1080.0</v>
      </c>
      <c r="E9" s="6" t="s">
        <v>17</v>
      </c>
      <c r="F9" s="7">
        <v>100133.39</v>
      </c>
      <c r="G9" s="7">
        <v>1.081440612E8</v>
      </c>
      <c r="H9" s="8">
        <v>360.0</v>
      </c>
      <c r="I9" s="8">
        <v>40.0</v>
      </c>
      <c r="J9" s="8">
        <f t="shared" si="1"/>
        <v>400</v>
      </c>
      <c r="K9" s="8">
        <v>360.0</v>
      </c>
      <c r="L9" s="8">
        <v>40.0</v>
      </c>
      <c r="M9" s="8">
        <f t="shared" si="2"/>
        <v>400</v>
      </c>
      <c r="N9" s="8">
        <f t="shared" si="3"/>
        <v>0</v>
      </c>
      <c r="O9" s="9">
        <f t="shared" si="4"/>
        <v>40053356</v>
      </c>
      <c r="P9" s="9">
        <f t="shared" si="5"/>
        <v>0</v>
      </c>
    </row>
    <row r="10">
      <c r="A10" s="3">
        <v>9.0</v>
      </c>
      <c r="B10" s="3"/>
      <c r="C10" s="4" t="s">
        <v>25</v>
      </c>
      <c r="D10" s="5">
        <v>16.0</v>
      </c>
      <c r="E10" s="6" t="s">
        <v>17</v>
      </c>
      <c r="F10" s="7">
        <v>20209.72</v>
      </c>
      <c r="G10" s="7">
        <v>323355.52</v>
      </c>
      <c r="H10" s="8"/>
      <c r="I10" s="8"/>
      <c r="J10" s="8">
        <f t="shared" si="1"/>
        <v>0</v>
      </c>
      <c r="K10" s="8"/>
      <c r="L10" s="8"/>
      <c r="M10" s="8">
        <f t="shared" si="2"/>
        <v>0</v>
      </c>
      <c r="N10" s="8">
        <f t="shared" si="3"/>
        <v>0</v>
      </c>
      <c r="O10" s="9">
        <f t="shared" si="4"/>
        <v>0</v>
      </c>
      <c r="P10" s="9">
        <f t="shared" si="5"/>
        <v>0</v>
      </c>
    </row>
    <row r="11">
      <c r="A11" s="3">
        <v>10.0</v>
      </c>
      <c r="B11" s="3"/>
      <c r="C11" s="4" t="s">
        <v>26</v>
      </c>
      <c r="D11" s="5">
        <v>20.0</v>
      </c>
      <c r="E11" s="6" t="s">
        <v>17</v>
      </c>
      <c r="F11" s="7">
        <v>73410.75</v>
      </c>
      <c r="G11" s="7">
        <v>1468215.0</v>
      </c>
      <c r="H11" s="8">
        <v>18.0</v>
      </c>
      <c r="I11" s="8">
        <v>2.0</v>
      </c>
      <c r="J11" s="8">
        <f t="shared" si="1"/>
        <v>20</v>
      </c>
      <c r="K11" s="8">
        <v>18.0</v>
      </c>
      <c r="L11" s="8">
        <v>27.0</v>
      </c>
      <c r="M11" s="8">
        <f t="shared" si="2"/>
        <v>45</v>
      </c>
      <c r="N11" s="8">
        <f t="shared" si="3"/>
        <v>25</v>
      </c>
      <c r="O11" s="9">
        <f t="shared" si="4"/>
        <v>3303483.75</v>
      </c>
      <c r="P11" s="9">
        <f t="shared" si="5"/>
        <v>1835268.75</v>
      </c>
    </row>
    <row r="12">
      <c r="A12" s="3">
        <v>11.0</v>
      </c>
      <c r="B12" s="3">
        <v>7.0010650011E10</v>
      </c>
      <c r="C12" s="4" t="s">
        <v>27</v>
      </c>
      <c r="D12" s="5">
        <v>1000.0</v>
      </c>
      <c r="E12" s="6" t="s">
        <v>17</v>
      </c>
      <c r="F12" s="7">
        <v>5739.03</v>
      </c>
      <c r="G12" s="7">
        <v>5739030.0</v>
      </c>
      <c r="H12" s="8">
        <v>900.0</v>
      </c>
      <c r="I12" s="8">
        <v>100.0</v>
      </c>
      <c r="J12" s="8">
        <f t="shared" si="1"/>
        <v>1000</v>
      </c>
      <c r="K12" s="8">
        <v>900.0</v>
      </c>
      <c r="L12" s="8">
        <v>600.0</v>
      </c>
      <c r="M12" s="8">
        <f t="shared" si="2"/>
        <v>1500</v>
      </c>
      <c r="N12" s="8">
        <f t="shared" si="3"/>
        <v>500</v>
      </c>
      <c r="O12" s="9">
        <f t="shared" si="4"/>
        <v>8608545</v>
      </c>
      <c r="P12" s="9">
        <f t="shared" si="5"/>
        <v>2869515</v>
      </c>
    </row>
    <row r="13">
      <c r="A13" s="3">
        <v>12.0</v>
      </c>
      <c r="B13" s="3"/>
      <c r="C13" s="4" t="s">
        <v>28</v>
      </c>
      <c r="D13" s="5">
        <v>1.0</v>
      </c>
      <c r="E13" s="6" t="s">
        <v>17</v>
      </c>
      <c r="F13" s="7">
        <v>1.7625338562E8</v>
      </c>
      <c r="G13" s="7">
        <v>1.7625338562E8</v>
      </c>
      <c r="H13" s="8"/>
      <c r="I13" s="8"/>
      <c r="J13" s="8">
        <f t="shared" si="1"/>
        <v>0</v>
      </c>
      <c r="K13" s="8"/>
      <c r="L13" s="8"/>
      <c r="M13" s="8">
        <f t="shared" si="2"/>
        <v>0</v>
      </c>
      <c r="N13" s="8">
        <f t="shared" si="3"/>
        <v>0</v>
      </c>
      <c r="O13" s="9">
        <f t="shared" si="4"/>
        <v>0</v>
      </c>
      <c r="P13" s="9">
        <f t="shared" si="5"/>
        <v>0</v>
      </c>
    </row>
    <row r="14">
      <c r="A14" s="3">
        <v>13.0</v>
      </c>
      <c r="B14" s="3"/>
      <c r="C14" s="4" t="s">
        <v>29</v>
      </c>
      <c r="D14" s="5">
        <v>200.0</v>
      </c>
      <c r="E14" s="6" t="s">
        <v>17</v>
      </c>
      <c r="F14" s="7">
        <v>285413.15</v>
      </c>
      <c r="G14" s="7">
        <v>5.708263E7</v>
      </c>
      <c r="H14" s="8"/>
      <c r="I14" s="8"/>
      <c r="J14" s="8">
        <f t="shared" si="1"/>
        <v>0</v>
      </c>
      <c r="K14" s="8"/>
      <c r="L14" s="8"/>
      <c r="M14" s="8">
        <f t="shared" si="2"/>
        <v>0</v>
      </c>
      <c r="N14" s="8">
        <f t="shared" si="3"/>
        <v>0</v>
      </c>
      <c r="O14" s="9">
        <f t="shared" si="4"/>
        <v>0</v>
      </c>
      <c r="P14" s="9">
        <f t="shared" si="5"/>
        <v>0</v>
      </c>
    </row>
    <row r="15">
      <c r="A15" s="3">
        <v>14.0</v>
      </c>
      <c r="B15" s="3"/>
      <c r="C15" s="4" t="s">
        <v>30</v>
      </c>
      <c r="D15" s="5">
        <v>150.0</v>
      </c>
      <c r="E15" s="6" t="s">
        <v>17</v>
      </c>
      <c r="F15" s="7">
        <v>293932.94</v>
      </c>
      <c r="G15" s="7">
        <v>4.4089941E7</v>
      </c>
      <c r="H15" s="8"/>
      <c r="I15" s="8"/>
      <c r="J15" s="8">
        <f t="shared" si="1"/>
        <v>0</v>
      </c>
      <c r="K15" s="8"/>
      <c r="L15" s="8"/>
      <c r="M15" s="8">
        <f t="shared" si="2"/>
        <v>0</v>
      </c>
      <c r="N15" s="8">
        <f t="shared" si="3"/>
        <v>0</v>
      </c>
      <c r="O15" s="9">
        <f t="shared" si="4"/>
        <v>0</v>
      </c>
      <c r="P15" s="9">
        <f t="shared" si="5"/>
        <v>0</v>
      </c>
    </row>
    <row r="16">
      <c r="A16" s="3">
        <v>15.0</v>
      </c>
      <c r="B16" s="3"/>
      <c r="C16" s="4" t="s">
        <v>31</v>
      </c>
      <c r="D16" s="5">
        <v>108.0</v>
      </c>
      <c r="E16" s="6" t="s">
        <v>17</v>
      </c>
      <c r="F16" s="7">
        <v>222200.97</v>
      </c>
      <c r="G16" s="7">
        <v>2.399770476E7</v>
      </c>
      <c r="H16" s="8"/>
      <c r="I16" s="8"/>
      <c r="J16" s="8">
        <f t="shared" si="1"/>
        <v>0</v>
      </c>
      <c r="K16" s="8"/>
      <c r="L16" s="8"/>
      <c r="M16" s="8">
        <f t="shared" si="2"/>
        <v>0</v>
      </c>
      <c r="N16" s="8">
        <f t="shared" si="3"/>
        <v>0</v>
      </c>
      <c r="O16" s="9">
        <f t="shared" si="4"/>
        <v>0</v>
      </c>
      <c r="P16" s="9">
        <f t="shared" si="5"/>
        <v>0</v>
      </c>
    </row>
    <row r="17">
      <c r="A17" s="3">
        <v>16.0</v>
      </c>
      <c r="B17" s="3"/>
      <c r="C17" s="4" t="s">
        <v>32</v>
      </c>
      <c r="D17" s="5">
        <v>500.0</v>
      </c>
      <c r="E17" s="6" t="s">
        <v>17</v>
      </c>
      <c r="F17" s="7">
        <v>100588.59</v>
      </c>
      <c r="G17" s="7">
        <v>5.0294295E7</v>
      </c>
      <c r="H17" s="8"/>
      <c r="I17" s="8"/>
      <c r="J17" s="8">
        <f t="shared" si="1"/>
        <v>0</v>
      </c>
      <c r="K17" s="8"/>
      <c r="L17" s="8"/>
      <c r="M17" s="8">
        <f t="shared" si="2"/>
        <v>0</v>
      </c>
      <c r="N17" s="8">
        <f t="shared" si="3"/>
        <v>0</v>
      </c>
      <c r="O17" s="9">
        <f t="shared" si="4"/>
        <v>0</v>
      </c>
      <c r="P17" s="9">
        <f t="shared" si="5"/>
        <v>0</v>
      </c>
    </row>
    <row r="18">
      <c r="A18" s="3">
        <v>17.0</v>
      </c>
      <c r="B18" s="3">
        <v>7.0096910011E10</v>
      </c>
      <c r="C18" s="4" t="s">
        <v>33</v>
      </c>
      <c r="D18" s="5">
        <v>100.0</v>
      </c>
      <c r="E18" s="6" t="s">
        <v>17</v>
      </c>
      <c r="F18" s="7">
        <v>100133.39</v>
      </c>
      <c r="G18" s="7">
        <v>1.0013339E7</v>
      </c>
      <c r="H18" s="8">
        <v>972.0</v>
      </c>
      <c r="I18" s="8">
        <v>108.0</v>
      </c>
      <c r="J18" s="8">
        <f t="shared" si="1"/>
        <v>1080</v>
      </c>
      <c r="K18" s="8">
        <v>972.0</v>
      </c>
      <c r="L18" s="8">
        <v>208.0</v>
      </c>
      <c r="M18" s="8">
        <f t="shared" si="2"/>
        <v>1180</v>
      </c>
      <c r="N18" s="8">
        <f t="shared" si="3"/>
        <v>100</v>
      </c>
      <c r="O18" s="9">
        <f t="shared" si="4"/>
        <v>118157400.2</v>
      </c>
      <c r="P18" s="9">
        <f t="shared" si="5"/>
        <v>10013339</v>
      </c>
    </row>
    <row r="19">
      <c r="A19" s="3">
        <v>18.0</v>
      </c>
      <c r="B19" s="3"/>
      <c r="C19" s="4" t="s">
        <v>34</v>
      </c>
      <c r="D19" s="5">
        <v>25.0</v>
      </c>
      <c r="E19" s="6" t="s">
        <v>17</v>
      </c>
      <c r="F19" s="7">
        <v>20209.72</v>
      </c>
      <c r="G19" s="7">
        <v>505243.0</v>
      </c>
      <c r="H19" s="8">
        <v>14.0</v>
      </c>
      <c r="I19" s="8">
        <v>2.0</v>
      </c>
      <c r="J19" s="8">
        <f t="shared" si="1"/>
        <v>16</v>
      </c>
      <c r="K19" s="8">
        <v>14.0</v>
      </c>
      <c r="L19" s="8">
        <v>2.0</v>
      </c>
      <c r="M19" s="8">
        <f t="shared" si="2"/>
        <v>16</v>
      </c>
      <c r="N19" s="8">
        <f t="shared" si="3"/>
        <v>0</v>
      </c>
      <c r="O19" s="9">
        <f t="shared" si="4"/>
        <v>323355.52</v>
      </c>
      <c r="P19" s="9">
        <f t="shared" si="5"/>
        <v>0</v>
      </c>
    </row>
    <row r="20">
      <c r="A20" s="3">
        <v>19.0</v>
      </c>
      <c r="B20" s="3"/>
      <c r="C20" s="4" t="s">
        <v>35</v>
      </c>
      <c r="D20" s="5">
        <v>500.0</v>
      </c>
      <c r="E20" s="6" t="s">
        <v>17</v>
      </c>
      <c r="F20" s="7">
        <v>5739.03</v>
      </c>
      <c r="G20" s="7">
        <v>2869515.0</v>
      </c>
      <c r="H20" s="8"/>
      <c r="I20" s="8"/>
      <c r="J20" s="8">
        <f t="shared" si="1"/>
        <v>0</v>
      </c>
      <c r="K20" s="8"/>
      <c r="L20" s="8"/>
      <c r="M20" s="8">
        <f t="shared" si="2"/>
        <v>0</v>
      </c>
      <c r="N20" s="8">
        <f t="shared" si="3"/>
        <v>0</v>
      </c>
      <c r="O20" s="9">
        <f t="shared" si="4"/>
        <v>0</v>
      </c>
      <c r="P20" s="9">
        <f t="shared" si="5"/>
        <v>0</v>
      </c>
    </row>
    <row r="21" ht="15.75" customHeight="1">
      <c r="H21" s="10"/>
      <c r="I21" s="10"/>
      <c r="J21" s="10"/>
      <c r="K21" s="10"/>
      <c r="L21" s="10"/>
      <c r="M21" s="10"/>
      <c r="N21" s="8"/>
      <c r="O21" s="9">
        <f t="shared" ref="O21:P21" si="6">SUM(O2:O20)</f>
        <v>927056603.2</v>
      </c>
      <c r="P21" s="9">
        <f t="shared" si="6"/>
        <v>190182693.5</v>
      </c>
    </row>
    <row r="22" ht="15.75" customHeight="1">
      <c r="H22" s="10"/>
      <c r="I22" s="10"/>
      <c r="J22" s="10"/>
      <c r="K22" s="10"/>
      <c r="L22" s="10"/>
      <c r="M22" s="10"/>
      <c r="N22" s="8" t="s">
        <v>36</v>
      </c>
      <c r="O22" s="9">
        <f t="shared" ref="O22:P22" si="7">(O21*19/100)</f>
        <v>176140754.6</v>
      </c>
      <c r="P22" s="9">
        <f t="shared" si="7"/>
        <v>36134711.77</v>
      </c>
    </row>
    <row r="23" ht="15.75" customHeight="1">
      <c r="F23" s="11" t="s">
        <v>37</v>
      </c>
      <c r="G23" s="12">
        <v>3.12684124E8</v>
      </c>
      <c r="H23" s="10"/>
      <c r="I23" s="10"/>
      <c r="J23" s="10"/>
      <c r="K23" s="10"/>
      <c r="L23" s="10"/>
      <c r="M23" s="10"/>
      <c r="N23" s="8" t="s">
        <v>38</v>
      </c>
      <c r="O23" s="8"/>
      <c r="P23" s="8"/>
    </row>
    <row r="24" ht="15.75" customHeight="1">
      <c r="F24" s="11" t="s">
        <v>39</v>
      </c>
      <c r="G24" s="12">
        <v>7.91218658E8</v>
      </c>
      <c r="H24" s="10"/>
      <c r="I24" s="10"/>
      <c r="J24" s="10"/>
      <c r="K24" s="10"/>
      <c r="L24" s="10"/>
      <c r="M24" s="10"/>
      <c r="N24" s="8"/>
      <c r="O24" s="9">
        <f t="shared" ref="O24:P24" si="8">SUM(O21:O23)</f>
        <v>1103197358</v>
      </c>
      <c r="P24" s="9">
        <f t="shared" si="8"/>
        <v>226317405.3</v>
      </c>
    </row>
    <row r="25" ht="15.75" customHeight="1">
      <c r="F25" s="11"/>
      <c r="G25" s="12"/>
      <c r="H25" s="10"/>
      <c r="I25" s="10"/>
      <c r="J25" s="10"/>
      <c r="K25" s="10"/>
      <c r="L25" s="10"/>
      <c r="M25" s="10"/>
      <c r="N25" s="10"/>
      <c r="O25" s="10"/>
      <c r="P25" s="10"/>
    </row>
    <row r="26" ht="15.75" customHeight="1">
      <c r="F26" s="13" t="s">
        <v>40</v>
      </c>
      <c r="G26" s="12">
        <f>SUM(G23:G25)</f>
        <v>1103902782</v>
      </c>
      <c r="H26" s="10"/>
      <c r="I26" s="10"/>
      <c r="J26" s="10"/>
      <c r="K26" s="10"/>
      <c r="L26" s="10"/>
      <c r="M26" s="10"/>
      <c r="N26" s="10"/>
      <c r="O26" s="10"/>
      <c r="P26" s="10"/>
    </row>
    <row r="27" ht="15.75" customHeight="1">
      <c r="H27" s="10"/>
      <c r="I27" s="10"/>
      <c r="J27" s="10"/>
      <c r="K27" s="10"/>
      <c r="L27" s="10"/>
      <c r="M27" s="10"/>
      <c r="N27" s="10"/>
      <c r="O27" s="10"/>
      <c r="P27" s="10"/>
    </row>
    <row r="28" ht="15.75" customHeight="1">
      <c r="H28" s="10"/>
      <c r="I28" s="10"/>
      <c r="J28" s="10"/>
      <c r="K28" s="10"/>
      <c r="L28" s="10"/>
      <c r="M28" s="10"/>
      <c r="N28" s="10"/>
      <c r="O28" s="10"/>
      <c r="P28" s="10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5511811023622047" footer="0.0" header="0.0" left="0.9055118110236221" right="0.7086614173228347" top="0.5511811023622047"/>
  <pageSetup scale="95" orientation="landscape"/>
  <headerFooter>
    <oddHeader>&amp;LContraloria General de Santiago de Cali Dirección Técnica ante el sector Físico&amp;RAEF /TA - EVALUACIÓN A LA GESTIÓN CONTRACTUAL DE LA SECRETARÍA DE MOVILIDAD DEL DISTRITO ESPECIAL DE SANTIAGO DE CALI - VIGENCIA 2023 – PRIMER SEMESTRE 2024</oddHeader>
    <oddFooter>&amp;LSupervisor: James Arroyo Botero Líder: Victor Guzman Mercado&amp;RPT Orden de Compra No. OC 1213112 Auditor: Jaime Suarez Cuevas</oddFooter>
  </headerFooter>
  <drawing r:id="rId1"/>
</worksheet>
</file>