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12"/>
  <workbookPr codeName="ThisWorkbook"/>
  <mc:AlternateContent xmlns:mc="http://schemas.openxmlformats.org/markup-compatibility/2006">
    <mc:Choice Requires="x15">
      <x15ac:absPath xmlns:x15ac="http://schemas.microsoft.com/office/spreadsheetml/2010/11/ac" url="C:\Users\muril\OneDrive - G HERRERA ABOGADOS Y ASOCIADOS SAS\ASIGNACIONES\ALLIANZ\INFORMES 322\"/>
    </mc:Choice>
  </mc:AlternateContent>
  <xr:revisionPtr revIDLastSave="11" documentId="11_39A64DC7901AF2C717B31C35774578B4ED51C7A3" xr6:coauthVersionLast="47" xr6:coauthVersionMax="47" xr10:uidLastSave="{0646C752-3A00-402E-BC1E-830EDDA7A268}"/>
  <bookViews>
    <workbookView xWindow="14295" yWindow="0" windowWidth="14610" windowHeight="15585"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<sst xmlns="http://schemas.openxmlformats.org/spreadsheetml/2006/main" count="194" uniqueCount="153">
  <si>
    <t>SOLICITUD DE ANTECEDENTES -ABOGADO EXTERNO-</t>
  </si>
  <si>
    <t>Radicado(23 digitos)</t>
  </si>
  <si>
    <t>11001310500120230036400</t>
  </si>
  <si>
    <t>Juzgado</t>
  </si>
  <si>
    <t>001 LABORAL CIRCUITO BOGOTA</t>
  </si>
  <si>
    <t>Demandado</t>
  </si>
  <si>
    <t>COLFONDOS Y OTRO</t>
  </si>
  <si>
    <t xml:space="preserve">Demandante </t>
  </si>
  <si>
    <t>MARCELA MARIA IBARRA GARCIA. C.C: 45.460.365</t>
  </si>
  <si>
    <t>Tipo de vinculacion compañía</t>
  </si>
  <si>
    <t>LLAMADA EN GARANTIA</t>
  </si>
  <si>
    <t>Nombre de lesionado o muerto (s)</t>
  </si>
  <si>
    <t>N/A</t>
  </si>
  <si>
    <t>Fecha de los hechos</t>
  </si>
  <si>
    <t>02/02/1995</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</si>
  <si>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</si>
  <si>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</si>
  <si>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</si>
  <si>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</si>
  <si>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</si>
  <si>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LA SEÑORA MARCELA MARIA IBARRA GARCIA, IDENTIFICADA CON LA C.C: 45.460.365 NACIÓ EL 23/07/1965. EN EL MES DE JULIO DE 1989, SE AFILIÓ AL RPM, ADMINISTRADO POR EL EXTINTO ISS, HOY COLPENSIONES, HASTA ENERO DE 1995, CUANDO LE OFRECIERON LA OPCIÓN DE TRASLADARSE AL RAIS ADMINISTRADO POR COLFONDOS S.A., ASEGURÁNDOLE QUE EL FONDO QUE REPRESENTABAN CONTABA CON MAYORES BENEFICIOS Y GARANTÍAS FRENTE A SU SITUACIÓN PENSIONAL, ACEPTANDO ASÍ LO INDICADO POR LOS ASESORES DE ESTA AFP. QUE EL ASESOR DE COLFONDOS S.A., LE MANIFESTÓ A LA DEMANDANTE, QUE EL RAIS LES PERMITIRÍA A LAS PERSONAS QUE SE TRASLADARAN, ACCEDER A UNA PENSIÓN POR UN VALOR MUY SUPERIOR AL QUE PODRÍAN GENERAR DE PERMANECER EN EL RPM, PRESENTANDO ASÍ AL RAIS COMO EL MÁS BENEFICIOSO Y LA OPCIÓN MÁS FAVORABLE EN MATERIA PENSIONAL. POSTERIORMENTE, REALIZÓ TRASLADO A SKANDIA S.A., EN EL MES DE DICIEMBRE DE 2003. LOS ASESORES DE COLFONDOS S.A. Y SKANDIA S.A., NO ADELANTARON CAMPAÑAS DE INFORMACIÓN, CONFERENCIAS, ENCUESTAS A LOS POTENCIALES AFILIADOS, MENOS AÚN REALIZARON PROYECCIONES PENSIONALES COMPARATIVAS O CUALQUIER TIPO DE ACCIÓN QUE PUDIERA SUMINISTRARLE ELEMENTOS SUFICIENTES DE JUICIO O VALOR PARA OPTAR POR UNO DE LOS REGÍMENES PENSIONALES, DE MANERA INFORMADA Y CONSCIENTE DE LA DECISIÓN DE TRASLADO Y SUS CONSECUENCIAS, OMISIONES EN PERJUICIO DE LA SEÑORA IBARRA GARCÍA. ELEVÓ SOLICITUD DE TRASLADO ANTE COLPENSIONES, LA CUAL FUE NEGADA</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</si>
  <si>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</si>
  <si>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</si>
  <si>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</si>
  <si>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</si>
  <si>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</si>
  <si>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</si>
  <si>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</si>
  <si>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</si>
  <si>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</si>
  <si>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</si>
  <si>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</si>
  <si>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</si>
  <si>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</si>
  <si>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</si>
  <si>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</si>
  <si>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</si>
  <si>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</si>
  <si>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</si>
  <si>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</si>
  <si>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</si>
  <si>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</si>
  <si>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</si>
  <si>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</si>
  <si>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</si>
  <si>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</si>
  <si>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</si>
  <si>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</si>
  <si>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</si>
  <si>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</si>
  <si>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</si>
  <si>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</si>
  <si>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</si>
  <si>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</si>
  <si>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</si>
  <si>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</si>
  <si>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</si>
  <si>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</si>
  <si>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</si>
  <si>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</si>
  <si>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</si>
  <si>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</si>
  <si>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</si>
  <si>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</si>
  <si>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</si>
  <si>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</si>
  <si>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</si>
  <si>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</si>
  <si>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</si>
  <si>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</si>
  <si>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</si>
  <si>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</si>
  <si>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</si>
  <si>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</si>
  <si>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</si>
  <si>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</si>
  <si>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</si>
  <si>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</si>
  <si>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</si>
  <si>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</si>
  <si>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</si>
  <si>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</si>
  <si>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</si>
  <si>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</si>
  <si>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AJR2788</t>
  </si>
  <si>
    <t>Daño moral</t>
  </si>
  <si>
    <t>Daño a la salud</t>
  </si>
  <si>
    <t>PROBABLE</t>
  </si>
  <si>
    <t>Clasificación Contingencia</t>
  </si>
  <si>
    <t>REMOTO</t>
  </si>
  <si>
    <t>Concepto del Abogado sobre la Contingencia:(Se debe indicar las razones por las cuales se considera que el proceso es Eventual Remoto o Probable.)</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</si>
  <si>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demandante actualmente se encuentra vinculada al RAIS desde el mes de febrero del año 1995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	</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</si>
  <si>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</si>
  <si>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</si>
  <si>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</si>
  <si>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</si>
  <si>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</si>
  <si>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</si>
  <si>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</si>
  <si>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</si>
  <si>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 xml:space="preserve">No es posible cuantificar las pretensiones en razón a que se trata de un proceso declarativo mediante el cual se pretende la ineficacia del traslado del RPM al RAIS y consigo la devolución de todos los aportes que reposan en la cuenta de ahorro individual del demandante, finalmente, se destaca que no estamos frente a un proceso mediante el cual se pretenda el pago de una pensión de invalidez y/o sobrevivencia por la cual se deba evaluar una posible afectación de la póliza de cara a los amparos otorgados. </t>
  </si>
  <si>
    <t>Defensa de la Aseguradora: (Enumerar y enunciar las excepciones propuestas demanda y/o llamamiento )</t>
  </si>
  <si>
    <t>EXCEPCIONES DE MERITO FRENTE A LA DEMANDA:
1. LAS EXCEPCIONES FORMULADAS POR LA ENTIDAD QUE EFECTUÓ EL LLAMAMIENTO EN GARANTÍA A MI PROCURADA
2. AFILIACIÓN LIBRE Y ESPONTÁNEA DE LA SEÑORA MARCELA MARIA IBARRA GARCIA AL RÉGIMEN DE AHORRO INDIVIDIAL CON SOLIDARIDAD 
3. ERROR DE DERECHO NO VICIA EL CONSENTIMIENTO
4. PROHIBICIÓN DEL TRASLADO DEL RÉGIMEN DE AHORRO INDIVIDUAL CON SOLIDARIDAD AL RÉGIMEN DE PRIMA MEDIA CON PRESTACIÓN DEFINIDA
5. EL TRASLADO ENTRE ADMINISTRADORAS DEL RAIS DENOTA LA VOLUNTAD DEL AFILIADO DE PERMANECER EN EL RÉGIMEN DE AHORRO INDIVIDUAL CON SOLIDARIDAD Y CONSIGO, SE CONFIGURA UN ACTO DE RELACIONAMIENTO QUE PRESUPONE EL CONOCIMIENTO DEL FUNCIONAMIENTO DE DICHO RÉGIMEN  
 6. INEXISTENCIA DE LA OBLIGACIÓN DE DEVOLVER EL SEGURO PREVISIONAL CUANDO SE DECLARA LA NULIDAD Y/O INEFICACIA DE LA AFILIACIÓN POR FALTA DE CAUSA Y PORQUE AFECTA DERECHOS DE TERCEROS DE BUENA FE
7. PRESCRIPCION
8. BUENA FE
9. GENÉRICA O INNOMINADA
EXCEPCIONES DE MÉRITO FRENTE AL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INEXISTENCIA RESPONSABILIDAD DE AFP DEVOLVER LAS PRIMAS DE SEGURO PREVISIONAL A COLPENSIONES SI SE DECLARA LA INEFICACIA DE TRASLADO, POR CUANTO EL PAGO DE ESTE CONCEPTO ES UNA SITUACIÓN QUE SE CONSOLIDÓ EN EL TIEMPO Y NO ES POSIBLE RETROTRAER (SU 107 DE 2024)
6. 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COBRO DE LO NO DEBIDO.</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</si>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</sst>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9">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2" xfId="0" applyNumberFormat="1" applyBorder="1" applyAlignment="1">
      <alignment horizontal="left" vertical="top"/>
    </xf>
    <xf numFmtId="0" fontId="0" fillId="0" borderId="3" xfId="0" applyBorder="1" applyAlignment="1">
      <alignment horizontal="left"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65" fontId="7" fillId="8" borderId="13" xfId="0" applyNumberFormat="1" applyFont="1" applyFill="1" applyBorder="1" applyAlignment="1">
      <alignment horizontal="left"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xf numFmtId="0" fontId="8" fillId="0" borderId="14" xfId="0" applyFont="1" applyBorder="1" applyAlignment="1"/>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2" tint="-0.749992370372631"/>
  </sheetPr>
  <dimension ref="A1:C29"/>
  <sheetViews>
    <sheetView tabSelected="1" zoomScale="70" zoomScaleNormal="70" workbookViewId="0">
      <selection activeCell="A29" sqref="A29"/>
    </sheetView>
  </sheetViews>
  <sheetFormatPr defaultColWidth="0" defaultRowHeight="1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c r="A1" s="39" t="s">
        <v>0</v>
      </c>
      <c r="B1" s="39"/>
      <c r="C1" s="39"/>
    </row>
    <row r="2" spans="1:3">
      <c r="A2" s="5" t="s">
        <v>1</v>
      </c>
      <c r="B2" s="41" t="s">
        <v>2</v>
      </c>
      <c r="C2" s="42"/>
    </row>
    <row r="3" spans="1:3">
      <c r="A3" s="5" t="s">
        <v>3</v>
      </c>
      <c r="B3" s="43" t="s">
        <v>4</v>
      </c>
      <c r="C3" s="44"/>
    </row>
    <row r="4" spans="1:3">
      <c r="A4" s="5" t="s">
        <v>5</v>
      </c>
      <c r="B4" s="43" t="s">
        <v>6</v>
      </c>
      <c r="C4" s="44"/>
    </row>
    <row r="5" spans="1:3" ht="14.45" customHeight="1">
      <c r="A5" s="5" t="s">
        <v>7</v>
      </c>
      <c r="B5" s="36" t="s">
        <v>8</v>
      </c>
      <c r="C5" s="36"/>
    </row>
    <row r="6" spans="1:3">
      <c r="A6" s="5" t="s">
        <v>9</v>
      </c>
      <c r="B6" s="40" t="s">
        <v>10</v>
      </c>
      <c r="C6" s="40"/>
    </row>
    <row r="7" spans="1:3">
      <c r="A7" s="5" t="s">
        <v>11</v>
      </c>
      <c r="B7" s="40" t="s">
        <v>12</v>
      </c>
      <c r="C7" s="40"/>
    </row>
    <row r="8" spans="1:3">
      <c r="A8" s="5" t="s">
        <v>13</v>
      </c>
      <c r="B8" s="35" t="s">
        <v>14</v>
      </c>
      <c r="C8" s="35"/>
    </row>
    <row r="9" spans="1:3">
      <c r="A9" s="5" t="s">
        <v>15</v>
      </c>
      <c r="B9" s="36" t="s">
        <v>12</v>
      </c>
      <c r="C9" s="36"/>
    </row>
    <row r="10" spans="1:3">
      <c r="A10" s="5" t="s">
        <v>16</v>
      </c>
      <c r="B10" s="36" t="s">
        <v>12</v>
      </c>
      <c r="C10" s="36"/>
    </row>
    <row r="11" spans="1:3" ht="23.25" customHeight="1">
      <c r="A11" s="5" t="s">
        <v>17</v>
      </c>
      <c r="B11" s="37" t="s">
        <v>18</v>
      </c>
      <c r="C11" s="38"/>
    </row>
    <row r="12" spans="1:3">
      <c r="A12" s="48" t="s">
        <v>19</v>
      </c>
      <c r="B12" s="40" t="s">
        <v>20</v>
      </c>
      <c r="C12" s="40"/>
    </row>
    <row r="13" spans="1:3" ht="30" customHeight="1">
      <c r="A13" s="48"/>
      <c r="B13" s="40"/>
      <c r="C13" s="40"/>
    </row>
    <row r="14" spans="1:3" ht="73.5" customHeight="1">
      <c r="A14" s="48"/>
      <c r="B14" s="40"/>
      <c r="C14" s="40"/>
    </row>
    <row r="15" spans="1:3" ht="30">
      <c r="A15" s="5" t="s">
        <v>21</v>
      </c>
      <c r="B15" s="49" t="s">
        <v>22</v>
      </c>
      <c r="C15" s="90"/>
    </row>
    <row r="16" spans="1:3" ht="33.75" customHeight="1">
      <c r="A16" s="50" t="s">
        <v>23</v>
      </c>
      <c r="B16" s="51" t="s">
        <v>24</v>
      </c>
      <c r="C16" s="51"/>
    </row>
    <row r="17" spans="1:3" ht="33.75" customHeight="1">
      <c r="A17" s="50"/>
      <c r="B17" s="11" t="s">
        <v>25</v>
      </c>
      <c r="C17" s="6"/>
    </row>
    <row r="18" spans="1:3" ht="33.75" customHeight="1">
      <c r="A18" s="50"/>
      <c r="B18" s="11" t="s">
        <v>26</v>
      </c>
      <c r="C18" s="6"/>
    </row>
    <row r="19" spans="1:3">
      <c r="A19" s="50"/>
      <c r="B19" s="52" t="s">
        <v>27</v>
      </c>
      <c r="C19" s="53"/>
    </row>
    <row r="20" spans="1:3">
      <c r="A20" s="50"/>
      <c r="B20" s="11"/>
      <c r="C20" s="6"/>
    </row>
    <row r="21" spans="1:3">
      <c r="A21" s="50"/>
      <c r="B21" s="11"/>
      <c r="C21" s="6"/>
    </row>
    <row r="22" spans="1:3">
      <c r="A22" s="50"/>
      <c r="B22" s="52" t="s">
        <v>28</v>
      </c>
      <c r="C22" s="53"/>
    </row>
    <row r="23" spans="1:3">
      <c r="A23" s="50"/>
      <c r="B23" s="11"/>
      <c r="C23" s="16"/>
    </row>
    <row r="24" spans="1:3">
      <c r="A24" s="5" t="s">
        <v>29</v>
      </c>
      <c r="B24" s="40" t="s">
        <v>30</v>
      </c>
      <c r="C24" s="40"/>
    </row>
    <row r="25" spans="1:3">
      <c r="A25" s="5" t="s">
        <v>31</v>
      </c>
      <c r="B25" s="40" t="s">
        <v>32</v>
      </c>
      <c r="C25" s="40"/>
    </row>
    <row r="26" spans="1:3">
      <c r="A26" s="5" t="s">
        <v>33</v>
      </c>
      <c r="B26" s="40" t="s">
        <v>34</v>
      </c>
      <c r="C26" s="40"/>
    </row>
    <row r="27" spans="1:3">
      <c r="A27" s="5" t="s">
        <v>35</v>
      </c>
      <c r="B27" s="45">
        <v>45721</v>
      </c>
      <c r="C27" s="46"/>
    </row>
    <row r="28" spans="1:3">
      <c r="A28" s="5" t="s">
        <v>36</v>
      </c>
      <c r="B28" s="45">
        <v>45721</v>
      </c>
      <c r="C28" s="46"/>
    </row>
    <row r="29" spans="1:3">
      <c r="A29" s="5" t="s">
        <v>37</v>
      </c>
      <c r="B29" s="47">
        <v>45735</v>
      </c>
      <c r="C29" s="40"/>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theme="2" tint="-0.749992370372631"/>
  </sheetPr>
  <dimension ref="A1:C53"/>
  <sheetViews>
    <sheetView zoomScale="70" zoomScaleNormal="70" workbookViewId="0">
      <selection activeCell="B7" sqref="B7:C7"/>
    </sheetView>
  </sheetViews>
  <sheetFormatPr defaultColWidth="0" defaultRowHeight="15"/>
  <cols>
    <col min="1" max="1" width="44.42578125" customWidth="1"/>
    <col min="2" max="2" width="25.85546875" customWidth="1"/>
    <col min="3" max="3" width="100.7109375" customWidth="1"/>
    <col min="4" max="16384" width="11.42578125" hidden="1"/>
  </cols>
  <sheetData>
    <row r="1" spans="1:3" ht="18.75">
      <c r="A1" s="54" t="s">
        <v>38</v>
      </c>
      <c r="B1" s="54"/>
      <c r="C1" s="54"/>
    </row>
    <row r="2" spans="1:3">
      <c r="A2" s="13" t="s">
        <v>39</v>
      </c>
      <c r="B2" s="55" t="s">
        <v>40</v>
      </c>
      <c r="C2" s="56"/>
    </row>
    <row r="3" spans="1:3">
      <c r="A3" s="5" t="s">
        <v>1</v>
      </c>
      <c r="B3" s="40" t="str">
        <f>'GENERALES NOTA 322'!B2:C2</f>
        <v>11001310500120230036400</v>
      </c>
      <c r="C3" s="40"/>
    </row>
    <row r="4" spans="1:3">
      <c r="A4" s="5" t="s">
        <v>3</v>
      </c>
      <c r="B4" s="40" t="str">
        <f>'GENERALES NOTA 322'!B3:C3</f>
        <v>001 LABORAL CIRCUITO BOGOTA</v>
      </c>
      <c r="C4" s="40"/>
    </row>
    <row r="5" spans="1:3">
      <c r="A5" s="5" t="s">
        <v>5</v>
      </c>
      <c r="B5" s="40" t="str">
        <f>'GENERALES NOTA 322'!B4:C4</f>
        <v>COLFONDOS Y OTRO</v>
      </c>
      <c r="C5" s="40"/>
    </row>
    <row r="6" spans="1:3">
      <c r="A6" s="5" t="s">
        <v>7</v>
      </c>
      <c r="B6" s="40" t="str">
        <f>'GENERALES NOTA 322'!B5:C5</f>
        <v>MARCELA MARIA IBARRA GARCIA. C.C: 45.460.365</v>
      </c>
      <c r="C6" s="40"/>
    </row>
    <row r="7" spans="1:3">
      <c r="A7" s="5" t="s">
        <v>9</v>
      </c>
      <c r="B7" s="40" t="str">
        <f>'GENERALES NOTA 322'!B6:C6</f>
        <v>LLAMADA EN GARANTIA</v>
      </c>
      <c r="C7" s="40"/>
    </row>
    <row r="8" spans="1:3">
      <c r="A8" s="13" t="s">
        <v>41</v>
      </c>
      <c r="B8" s="40"/>
      <c r="C8" s="40"/>
    </row>
    <row r="9" spans="1:3">
      <c r="A9" s="13" t="s">
        <v>17</v>
      </c>
      <c r="B9" s="40"/>
      <c r="C9" s="40"/>
    </row>
    <row r="10" spans="1:3">
      <c r="A10" s="13" t="s">
        <v>42</v>
      </c>
      <c r="B10" s="55"/>
      <c r="C10" s="57"/>
    </row>
    <row r="11" spans="1:3">
      <c r="A11" s="13" t="s">
        <v>43</v>
      </c>
      <c r="B11" s="55"/>
      <c r="C11" s="56"/>
    </row>
    <row r="12" spans="1:3">
      <c r="A12" s="13" t="s">
        <v>44</v>
      </c>
      <c r="B12" s="43"/>
      <c r="C12" s="44"/>
    </row>
    <row r="13" spans="1:3">
      <c r="A13" s="13" t="s">
        <v>45</v>
      </c>
      <c r="B13" s="40"/>
      <c r="C13" s="40"/>
    </row>
    <row r="14" spans="1:3">
      <c r="A14" s="13" t="s">
        <v>46</v>
      </c>
      <c r="B14" s="40"/>
      <c r="C14" s="40"/>
    </row>
    <row r="15" spans="1:3">
      <c r="A15" s="13" t="s">
        <v>47</v>
      </c>
      <c r="B15" s="40"/>
      <c r="C15" s="40"/>
    </row>
    <row r="16" spans="1:3">
      <c r="A16" s="58" t="s">
        <v>48</v>
      </c>
      <c r="B16" s="40"/>
      <c r="C16" s="40"/>
    </row>
    <row r="17" spans="1:3">
      <c r="A17" s="59"/>
      <c r="B17" s="9" t="s">
        <v>49</v>
      </c>
      <c r="C17" s="10" t="s">
        <v>50</v>
      </c>
    </row>
    <row r="18" spans="1:3">
      <c r="A18" s="59"/>
      <c r="B18" s="11"/>
      <c r="C18" s="11"/>
    </row>
    <row r="19" spans="1:3">
      <c r="A19" s="59"/>
      <c r="B19" s="11"/>
      <c r="C19" s="11"/>
    </row>
    <row r="20" spans="1:3">
      <c r="A20" s="59"/>
      <c r="B20" s="11"/>
      <c r="C20" s="11"/>
    </row>
    <row r="21" spans="1:3">
      <c r="A21" s="13" t="s">
        <v>51</v>
      </c>
      <c r="B21" s="40"/>
      <c r="C21" s="40"/>
    </row>
    <row r="22" spans="1:3">
      <c r="A22" s="13" t="s">
        <v>52</v>
      </c>
      <c r="B22" s="43"/>
      <c r="C22" s="44"/>
    </row>
    <row r="23" spans="1:3">
      <c r="A23" s="13" t="s">
        <v>53</v>
      </c>
      <c r="B23" s="40"/>
      <c r="C23" s="40"/>
    </row>
    <row r="24" spans="1:3">
      <c r="A24" s="13" t="s">
        <v>54</v>
      </c>
      <c r="B24" s="40"/>
      <c r="C24" s="40"/>
    </row>
    <row r="25" spans="1:3">
      <c r="A25" s="13" t="s">
        <v>55</v>
      </c>
      <c r="B25" s="40"/>
      <c r="C25" s="40"/>
    </row>
    <row r="26" spans="1:3">
      <c r="A26" s="12" t="s">
        <v>56</v>
      </c>
      <c r="B26" s="40"/>
      <c r="C26" s="40"/>
    </row>
    <row r="27" spans="1:3">
      <c r="A27" s="60" t="s">
        <v>57</v>
      </c>
      <c r="B27" s="60"/>
      <c r="C27" s="60"/>
    </row>
    <row r="28" spans="1:3" ht="14.45" customHeight="1">
      <c r="A28" s="61" t="s">
        <v>58</v>
      </c>
      <c r="B28" s="62"/>
      <c r="C28" s="31"/>
    </row>
    <row r="29" spans="1:3" ht="14.45" customHeight="1">
      <c r="A29" s="63" t="s">
        <v>59</v>
      </c>
      <c r="B29" s="64"/>
      <c r="C29" s="31"/>
    </row>
    <row r="30" spans="1:3" ht="14.45" customHeight="1">
      <c r="A30" s="63" t="s">
        <v>60</v>
      </c>
      <c r="B30" s="64"/>
      <c r="C30" s="32"/>
    </row>
    <row r="31" spans="1:3" ht="14.45" customHeight="1">
      <c r="A31" s="63" t="s">
        <v>61</v>
      </c>
      <c r="B31" s="64"/>
      <c r="C31" s="31"/>
    </row>
    <row r="32" spans="1:3">
      <c r="A32" s="63" t="s">
        <v>62</v>
      </c>
      <c r="B32" s="64"/>
      <c r="C32" s="31"/>
    </row>
    <row r="33" spans="1:3" ht="14.45" customHeight="1">
      <c r="A33" s="63" t="s">
        <v>63</v>
      </c>
      <c r="B33" s="64"/>
      <c r="C33" s="31"/>
    </row>
    <row r="34" spans="1:3" ht="14.45" customHeight="1">
      <c r="A34" s="63" t="s">
        <v>64</v>
      </c>
      <c r="B34" s="64"/>
      <c r="C34" s="33"/>
    </row>
    <row r="35" spans="1:3">
      <c r="A35" s="61" t="s">
        <v>65</v>
      </c>
      <c r="B35" s="62"/>
      <c r="C35" s="34"/>
    </row>
    <row r="36" spans="1:3">
      <c r="A36" s="66" t="s">
        <v>66</v>
      </c>
      <c r="B36" s="66"/>
      <c r="C36" s="66"/>
    </row>
    <row r="37" spans="1:3">
      <c r="A37" s="65" t="s">
        <v>67</v>
      </c>
      <c r="B37" s="65"/>
      <c r="C37" s="11"/>
    </row>
    <row r="38" spans="1:3">
      <c r="A38" s="65" t="s">
        <v>68</v>
      </c>
      <c r="B38" s="65"/>
      <c r="C38" s="11"/>
    </row>
    <row r="39" spans="1:3">
      <c r="A39" s="65" t="s">
        <v>69</v>
      </c>
      <c r="B39" s="65"/>
      <c r="C39" s="11"/>
    </row>
    <row r="40" spans="1:3">
      <c r="A40" s="65" t="s">
        <v>70</v>
      </c>
      <c r="B40" s="65"/>
      <c r="C40" s="11"/>
    </row>
    <row r="41" spans="1:3">
      <c r="A41" s="65" t="s">
        <v>71</v>
      </c>
      <c r="B41" s="65"/>
      <c r="C41" s="11"/>
    </row>
    <row r="42" spans="1:3">
      <c r="A42" s="65" t="s">
        <v>72</v>
      </c>
      <c r="B42" s="65"/>
      <c r="C42" s="11"/>
    </row>
    <row r="43" spans="1:3">
      <c r="A43" s="65" t="s">
        <v>73</v>
      </c>
      <c r="B43" s="65"/>
      <c r="C43" s="11"/>
    </row>
    <row r="44" spans="1:3">
      <c r="A44" s="65" t="s">
        <v>74</v>
      </c>
      <c r="B44" s="65"/>
      <c r="C44" s="11"/>
    </row>
    <row r="45" spans="1:3">
      <c r="A45" s="65" t="s">
        <v>75</v>
      </c>
      <c r="B45" s="65"/>
      <c r="C45" s="11"/>
    </row>
    <row r="46" spans="1:3">
      <c r="A46" s="65" t="s">
        <v>76</v>
      </c>
      <c r="B46" s="65"/>
      <c r="C46" s="11"/>
    </row>
    <row r="47" spans="1:3">
      <c r="A47" s="65" t="s">
        <v>77</v>
      </c>
      <c r="B47" s="65"/>
      <c r="C47" s="11"/>
    </row>
    <row r="48" spans="1:3">
      <c r="A48" s="65" t="s">
        <v>78</v>
      </c>
      <c r="B48" s="65"/>
      <c r="C48" s="11"/>
    </row>
    <row r="49" spans="1:3">
      <c r="A49" s="65" t="s">
        <v>79</v>
      </c>
      <c r="B49" s="65"/>
      <c r="C49" s="11"/>
    </row>
    <row r="50" spans="1:3">
      <c r="A50" s="65" t="s">
        <v>80</v>
      </c>
      <c r="B50" s="65"/>
      <c r="C50" s="11"/>
    </row>
    <row r="51" spans="1:3">
      <c r="A51" s="65" t="s">
        <v>81</v>
      </c>
      <c r="B51" s="65"/>
      <c r="C51" s="11"/>
    </row>
    <row r="52" spans="1:3">
      <c r="A52" s="65" t="s">
        <v>82</v>
      </c>
      <c r="B52" s="65"/>
      <c r="C52" s="11"/>
    </row>
    <row r="53" spans="1:3">
      <c r="A53" s="67"/>
      <c r="B53" s="67"/>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100-000000000000}">
          <x14:formula1>
            <xm:f>Hoja2!$D$2:$D$3</xm:f>
          </x14:formula1>
          <xm:sqref>B22:C22</xm:sqref>
        </x14:dataValidation>
        <x14:dataValidation type="list" allowBlank="1" showInputMessage="1" showErrorMessage="1" xr:uid="{00000000-0002-0000-0100-000001000000}">
          <x14:formula1>
            <xm:f>Hoja2!$C$2:$C$4</xm:f>
          </x14:formula1>
          <xm:sqref>B16:C16</xm:sqref>
        </x14:dataValidation>
        <x14:dataValidation type="list" allowBlank="1" showInputMessage="1" showErrorMessage="1" xr:uid="{00000000-0002-0000-0100-000002000000}">
          <x14:formula1>
            <xm:f>Hoja2!$A$2:$A$5</xm:f>
          </x14:formula1>
          <xm:sqref>B12:C12</xm:sqref>
        </x14:dataValidation>
        <x14:dataValidation type="list" allowBlank="1" showInputMessage="1" showErrorMessage="1" xr:uid="{00000000-0002-0000-0100-000003000000}">
          <x14:formula1>
            <xm:f>Hoja2!$E$2:$E$8</xm:f>
          </x14:formula1>
          <xm:sqref>B23:C23</xm:sqref>
        </x14:dataValidation>
        <x14:dataValidation type="list" allowBlank="1" showInputMessage="1" showErrorMessage="1" xr:uid="{00000000-0002-0000-0100-000004000000}">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theme="2" tint="-0.749992370372631"/>
  </sheetPr>
  <dimension ref="A1:I37"/>
  <sheetViews>
    <sheetView topLeftCell="A18" zoomScaleNormal="100" workbookViewId="0">
      <selection activeCell="A37" sqref="A37"/>
    </sheetView>
  </sheetViews>
  <sheetFormatPr defaultColWidth="0" defaultRowHeight="1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c r="A1" s="54" t="s">
        <v>83</v>
      </c>
      <c r="B1" s="54"/>
      <c r="C1" s="54"/>
    </row>
    <row r="2" spans="1:6">
      <c r="A2" s="20" t="s">
        <v>39</v>
      </c>
      <c r="B2" s="84" t="s">
        <v>84</v>
      </c>
      <c r="C2" s="85"/>
    </row>
    <row r="3" spans="1:6">
      <c r="A3" s="21" t="s">
        <v>1</v>
      </c>
      <c r="B3" s="86" t="str">
        <f>'GENERALES NOTA 322'!B2:C2</f>
        <v>11001310500120230036400</v>
      </c>
      <c r="C3" s="86"/>
    </row>
    <row r="4" spans="1:6">
      <c r="A4" s="21" t="s">
        <v>3</v>
      </c>
      <c r="B4" s="86" t="str">
        <f>'GENERALES NOTA 322'!B3:C3</f>
        <v>001 LABORAL CIRCUITO BOGOTA</v>
      </c>
      <c r="C4" s="86"/>
    </row>
    <row r="5" spans="1:6">
      <c r="A5" s="21" t="s">
        <v>5</v>
      </c>
      <c r="B5" s="86" t="str">
        <f>'GENERALES NOTA 322'!B4:C4</f>
        <v>COLFONDOS Y OTRO</v>
      </c>
      <c r="C5" s="86"/>
    </row>
    <row r="6" spans="1:6" ht="14.45" customHeight="1">
      <c r="A6" s="21" t="s">
        <v>7</v>
      </c>
      <c r="B6" s="86" t="str">
        <f>'GENERALES NOTA 322'!B5:C5</f>
        <v>MARCELA MARIA IBARRA GARCIA. C.C: 45.460.365</v>
      </c>
      <c r="C6" s="86"/>
    </row>
    <row r="7" spans="1:6">
      <c r="A7" s="21" t="s">
        <v>9</v>
      </c>
      <c r="B7" s="86" t="str">
        <f>'GENERALES NOTA 322'!B6:C6</f>
        <v>LLAMADA EN GARANTIA</v>
      </c>
      <c r="C7" s="86"/>
    </row>
    <row r="8" spans="1:6" ht="30">
      <c r="A8" s="21" t="s">
        <v>21</v>
      </c>
      <c r="B8" s="80" t="str">
        <f>'GENERALES NOTA 322'!B15:C15</f>
        <v>NO ES POSIBLE CUANTIFICAR LAS PRETENSIONES DE LA DEMANDA EN ATENCIÓN A LA NATURALEZA DEL PROCESO.</v>
      </c>
      <c r="C8" s="81"/>
    </row>
    <row r="9" spans="1:6">
      <c r="A9" s="87" t="s">
        <v>23</v>
      </c>
      <c r="B9" s="71" t="s">
        <v>24</v>
      </c>
      <c r="C9" s="72"/>
    </row>
    <row r="10" spans="1:6">
      <c r="A10" s="87"/>
      <c r="B10" s="22" t="s">
        <v>25</v>
      </c>
      <c r="C10" s="19">
        <f>'GENERALES NOTA 322'!C17</f>
        <v>0</v>
      </c>
    </row>
    <row r="11" spans="1:6">
      <c r="A11" s="87"/>
      <c r="B11" s="22" t="s">
        <v>26</v>
      </c>
      <c r="C11" s="19">
        <f>'GENERALES NOTA 322'!C18</f>
        <v>0</v>
      </c>
    </row>
    <row r="12" spans="1:6">
      <c r="A12" s="87"/>
      <c r="B12" s="71"/>
      <c r="C12" s="72"/>
    </row>
    <row r="13" spans="1:6">
      <c r="A13" s="87"/>
      <c r="B13" s="22" t="s">
        <v>85</v>
      </c>
      <c r="C13" s="24"/>
    </row>
    <row r="14" spans="1:6">
      <c r="A14" s="87"/>
      <c r="B14" s="22" t="s">
        <v>86</v>
      </c>
      <c r="C14" s="24"/>
      <c r="E14" t="s">
        <v>87</v>
      </c>
      <c r="F14" s="17">
        <v>0.7</v>
      </c>
    </row>
    <row r="15" spans="1:6">
      <c r="A15" s="23" t="s">
        <v>88</v>
      </c>
      <c r="B15" s="84" t="s">
        <v>89</v>
      </c>
      <c r="C15" s="85"/>
    </row>
    <row r="16" spans="1:6" ht="15" customHeight="1">
      <c r="A16" s="21" t="s">
        <v>90</v>
      </c>
      <c r="B16" s="82" t="s">
        <v>91</v>
      </c>
      <c r="C16" s="83"/>
    </row>
    <row r="17" spans="1:3" ht="28.5" customHeight="1">
      <c r="A17" s="14" t="s">
        <v>92</v>
      </c>
      <c r="B17" s="73">
        <f>((C19+C20+C22+C23)-C26)*C25*C27</f>
        <v>0</v>
      </c>
      <c r="C17" s="73"/>
    </row>
    <row r="18" spans="1:3">
      <c r="A18" s="23" t="s">
        <v>93</v>
      </c>
      <c r="B18" s="74" t="s">
        <v>24</v>
      </c>
      <c r="C18" s="75"/>
    </row>
    <row r="19" spans="1:3">
      <c r="A19" s="69"/>
      <c r="B19" s="22" t="s">
        <v>25</v>
      </c>
      <c r="C19" s="19">
        <v>0</v>
      </c>
    </row>
    <row r="20" spans="1:3">
      <c r="A20" s="70"/>
      <c r="B20" s="22" t="s">
        <v>26</v>
      </c>
      <c r="C20" s="19">
        <v>0</v>
      </c>
    </row>
    <row r="21" spans="1:3">
      <c r="A21" s="70"/>
      <c r="B21" s="71" t="s">
        <v>27</v>
      </c>
      <c r="C21" s="72"/>
    </row>
    <row r="22" spans="1:3">
      <c r="A22" s="70"/>
      <c r="B22" s="22" t="s">
        <v>85</v>
      </c>
      <c r="C22" s="19">
        <v>0</v>
      </c>
    </row>
    <row r="23" spans="1:3" ht="45">
      <c r="A23" s="70"/>
      <c r="B23" s="22" t="s">
        <v>94</v>
      </c>
      <c r="C23" s="19">
        <v>0</v>
      </c>
    </row>
    <row r="24" spans="1:3">
      <c r="A24" s="70"/>
      <c r="B24" s="71" t="s">
        <v>95</v>
      </c>
      <c r="C24" s="72"/>
    </row>
    <row r="25" spans="1:3">
      <c r="A25" s="25"/>
      <c r="B25" s="22" t="s">
        <v>96</v>
      </c>
      <c r="C25" s="26">
        <v>0</v>
      </c>
    </row>
    <row r="26" spans="1:3">
      <c r="A26" s="27"/>
      <c r="B26" s="22" t="s">
        <v>43</v>
      </c>
      <c r="C26" s="28">
        <v>0</v>
      </c>
    </row>
    <row r="27" spans="1:3">
      <c r="A27" s="27"/>
      <c r="B27" s="22" t="s">
        <v>97</v>
      </c>
      <c r="C27" s="26">
        <v>0</v>
      </c>
    </row>
    <row r="28" spans="1:3">
      <c r="A28" s="18" t="s">
        <v>98</v>
      </c>
      <c r="B28" s="73">
        <f>IFERROR(B17*(VLOOKUP(B15,Hoja2!$G$1:$H$6,2,0)),16666)</f>
        <v>16666</v>
      </c>
      <c r="C28" s="73"/>
    </row>
    <row r="29" spans="1:3" ht="30.75">
      <c r="A29" s="21" t="s">
        <v>99</v>
      </c>
      <c r="B29" s="76" t="s">
        <v>100</v>
      </c>
      <c r="C29" s="77"/>
    </row>
    <row r="30" spans="1:3" ht="30.75">
      <c r="A30" s="21" t="s">
        <v>101</v>
      </c>
      <c r="B30" s="78" t="s">
        <v>102</v>
      </c>
      <c r="C30" s="79"/>
    </row>
    <row r="31" spans="1:3" ht="18.75">
      <c r="A31" s="29" t="s">
        <v>103</v>
      </c>
      <c r="B31" s="29"/>
      <c r="C31" s="29"/>
    </row>
    <row r="32" spans="1:3">
      <c r="A32" s="30" t="s">
        <v>104</v>
      </c>
      <c r="B32" s="68"/>
      <c r="C32" s="68"/>
    </row>
    <row r="33" spans="1:3">
      <c r="A33" s="30" t="s">
        <v>105</v>
      </c>
      <c r="B33" s="68"/>
      <c r="C33" s="68"/>
    </row>
    <row r="34" spans="1:3">
      <c r="A34" s="27"/>
      <c r="B34" s="27"/>
      <c r="C34" s="27"/>
    </row>
    <row r="35" spans="1:3">
      <c r="A35" s="27"/>
      <c r="B35" s="27"/>
      <c r="C35" s="27"/>
    </row>
    <row r="36" spans="1:3">
      <c r="A36" s="27"/>
      <c r="B36" s="27"/>
      <c r="C36" s="27"/>
    </row>
    <row r="37" spans="1: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00000000-0002-0000-0200-000000000000}">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1000000}">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tabColor theme="2" tint="-0.749992370372631"/>
  </sheetPr>
  <dimension ref="A1:C16"/>
  <sheetViews>
    <sheetView zoomScale="85" zoomScaleNormal="85" workbookViewId="0">
      <selection activeCell="C31" sqref="C31"/>
    </sheetView>
  </sheetViews>
  <sheetFormatPr defaultColWidth="0" defaultRowHeight="15"/>
  <cols>
    <col min="1" max="1" width="30.42578125" customWidth="1"/>
    <col min="2" max="3" width="69.28515625" customWidth="1"/>
    <col min="4" max="16384" width="10.85546875" hidden="1"/>
  </cols>
  <sheetData>
    <row r="1" spans="1:3" ht="18.75">
      <c r="A1" s="54" t="s">
        <v>106</v>
      </c>
      <c r="B1" s="54"/>
      <c r="C1" s="54"/>
    </row>
    <row r="2" spans="1:3" ht="17.100000000000001" customHeight="1">
      <c r="A2" s="13" t="s">
        <v>39</v>
      </c>
      <c r="B2" s="55" t="str">
        <f>'[2]AUTOS NOTA 321'!B2:C2</f>
        <v xml:space="preserve">SINIESTRO   LEGIS </v>
      </c>
      <c r="C2" s="56"/>
    </row>
    <row r="3" spans="1:3" ht="15.95" customHeight="1">
      <c r="A3" s="5" t="s">
        <v>1</v>
      </c>
      <c r="B3" s="40" t="str">
        <f>'GENERALES NOTA 322'!B2:C2</f>
        <v>11001310500120230036400</v>
      </c>
      <c r="C3" s="40"/>
    </row>
    <row r="4" spans="1:3">
      <c r="A4" s="5" t="s">
        <v>3</v>
      </c>
      <c r="B4" s="40" t="str">
        <f>'GENERALES NOTA 322'!B3:C3</f>
        <v>001 LABORAL CIRCUITO BOGOTA</v>
      </c>
      <c r="C4" s="40"/>
    </row>
    <row r="5" spans="1:3" ht="29.1" customHeight="1">
      <c r="A5" s="5" t="s">
        <v>5</v>
      </c>
      <c r="B5" s="40" t="str">
        <f>'GENERALES NOTA 322'!B4:C4</f>
        <v>COLFONDOS Y OTRO</v>
      </c>
      <c r="C5" s="40"/>
    </row>
    <row r="6" spans="1:3">
      <c r="A6" s="5" t="s">
        <v>7</v>
      </c>
      <c r="B6" s="40" t="str">
        <f>'GENERALES NOTA 322'!B5:C5</f>
        <v>MARCELA MARIA IBARRA GARCIA. C.C: 45.460.365</v>
      </c>
      <c r="C6" s="40"/>
    </row>
    <row r="7" spans="1:3" ht="43.5" customHeight="1">
      <c r="A7" s="5" t="s">
        <v>9</v>
      </c>
      <c r="B7" s="40" t="str">
        <f>'GENERALES NOTA 322'!B6:C6</f>
        <v>LLAMADA EN GARANTIA</v>
      </c>
      <c r="C7" s="40"/>
    </row>
    <row r="8" spans="1:3">
      <c r="A8" s="5" t="s">
        <v>107</v>
      </c>
      <c r="B8" s="40"/>
      <c r="C8" s="40"/>
    </row>
    <row r="9" spans="1:3">
      <c r="A9" s="15" t="s">
        <v>93</v>
      </c>
      <c r="B9" s="88"/>
      <c r="C9" s="88"/>
    </row>
    <row r="10" spans="1:3">
      <c r="A10" s="15" t="s">
        <v>108</v>
      </c>
      <c r="B10" s="40"/>
      <c r="C10" s="40"/>
    </row>
    <row r="11" spans="1:3" ht="30">
      <c r="A11" s="15" t="s">
        <v>109</v>
      </c>
      <c r="B11" s="89"/>
      <c r="C11" s="67"/>
    </row>
    <row r="12" spans="1:3" ht="60">
      <c r="A12" s="5" t="s">
        <v>110</v>
      </c>
      <c r="B12" s="40"/>
      <c r="C12" s="40"/>
    </row>
    <row r="13" spans="1:3" ht="60">
      <c r="A13" s="5" t="s">
        <v>111</v>
      </c>
      <c r="B13" s="40"/>
      <c r="C13" s="40"/>
    </row>
    <row r="14" spans="1:3">
      <c r="A14" s="5" t="s">
        <v>112</v>
      </c>
      <c r="B14" s="11"/>
      <c r="C14" s="11"/>
    </row>
    <row r="15" spans="1:3">
      <c r="A15" s="15" t="s">
        <v>113</v>
      </c>
      <c r="B15" s="40"/>
      <c r="C15" s="40"/>
    </row>
    <row r="16" spans="1:3">
      <c r="A16" s="11" t="s">
        <v>114</v>
      </c>
      <c r="B16" s="67"/>
      <c r="C16" s="67"/>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A2"/>
  <sheetViews>
    <sheetView workbookViewId="0">
      <selection activeCell="B12" sqref="B12:C13"/>
    </sheetView>
  </sheetViews>
  <sheetFormatPr defaultColWidth="11.42578125" defaultRowHeight="15"/>
  <sheetData>
    <row r="1" spans="1:1">
      <c r="A1" t="s">
        <v>115</v>
      </c>
    </row>
    <row r="2" spans="1:1">
      <c r="A2" t="s">
        <v>116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L8"/>
  <sheetViews>
    <sheetView topLeftCell="G1" workbookViewId="0">
      <selection activeCell="B12" sqref="B12:C13"/>
    </sheetView>
  </sheetViews>
  <sheetFormatPr defaultColWidth="11.5703125" defaultRowHeight="15"/>
  <cols>
    <col min="4" max="4" width="20.140625" bestFit="1" customWidth="1"/>
    <col min="5" max="5" width="42.85546875" bestFit="1" customWidth="1"/>
    <col min="7" max="7" width="26.42578125" customWidth="1"/>
  </cols>
  <sheetData>
    <row r="1" spans="1:12">
      <c r="A1" s="8" t="s">
        <v>44</v>
      </c>
      <c r="B1" t="s">
        <v>117</v>
      </c>
      <c r="C1" s="8" t="s">
        <v>48</v>
      </c>
      <c r="D1" s="8" t="s">
        <v>52</v>
      </c>
      <c r="E1" s="3" t="s">
        <v>53</v>
      </c>
      <c r="F1" s="2" t="s">
        <v>87</v>
      </c>
      <c r="G1" s="2" t="s">
        <v>118</v>
      </c>
      <c r="H1" s="4">
        <v>0.7</v>
      </c>
      <c r="I1" t="s">
        <v>119</v>
      </c>
      <c r="J1" t="s">
        <v>120</v>
      </c>
      <c r="L1" t="s">
        <v>10</v>
      </c>
    </row>
    <row r="2" spans="1:12">
      <c r="A2" t="s">
        <v>121</v>
      </c>
      <c r="B2" t="s">
        <v>116</v>
      </c>
      <c r="C2" t="s">
        <v>122</v>
      </c>
      <c r="D2" s="2" t="s">
        <v>123</v>
      </c>
      <c r="E2" s="1" t="s">
        <v>124</v>
      </c>
      <c r="F2" s="2" t="s">
        <v>89</v>
      </c>
      <c r="G2" s="2" t="s">
        <v>125</v>
      </c>
      <c r="H2" s="4">
        <v>0.25</v>
      </c>
      <c r="I2" t="s">
        <v>126</v>
      </c>
      <c r="J2" t="s">
        <v>127</v>
      </c>
      <c r="L2" t="s">
        <v>128</v>
      </c>
    </row>
    <row r="3" spans="1:12">
      <c r="A3" t="s">
        <v>129</v>
      </c>
      <c r="C3" t="s">
        <v>130</v>
      </c>
      <c r="D3" s="2" t="s">
        <v>131</v>
      </c>
      <c r="E3" s="1" t="s">
        <v>132</v>
      </c>
      <c r="F3" s="2" t="s">
        <v>133</v>
      </c>
      <c r="G3" s="2" t="s">
        <v>134</v>
      </c>
      <c r="H3" s="4">
        <v>0.55000000000000004</v>
      </c>
      <c r="I3" t="s">
        <v>135</v>
      </c>
      <c r="J3" t="s">
        <v>136</v>
      </c>
    </row>
    <row r="4" spans="1:12">
      <c r="A4" t="s">
        <v>137</v>
      </c>
      <c r="C4" t="s">
        <v>138</v>
      </c>
      <c r="E4" s="1" t="s">
        <v>139</v>
      </c>
      <c r="G4" s="2" t="s">
        <v>140</v>
      </c>
      <c r="H4" s="4">
        <v>0.15</v>
      </c>
      <c r="I4" t="s">
        <v>141</v>
      </c>
      <c r="J4" t="s">
        <v>142</v>
      </c>
    </row>
    <row r="5" spans="1:12">
      <c r="A5" t="s">
        <v>143</v>
      </c>
      <c r="E5" s="1" t="s">
        <v>144</v>
      </c>
      <c r="G5" s="2" t="s">
        <v>145</v>
      </c>
      <c r="H5" s="4">
        <v>0.7</v>
      </c>
      <c r="I5" t="s">
        <v>146</v>
      </c>
      <c r="J5" t="s">
        <v>147</v>
      </c>
    </row>
    <row r="6" spans="1:12">
      <c r="E6" s="1" t="s">
        <v>148</v>
      </c>
      <c r="G6" s="2" t="s">
        <v>149</v>
      </c>
      <c r="H6" s="4">
        <v>0.3</v>
      </c>
      <c r="J6" t="s">
        <v>150</v>
      </c>
    </row>
    <row r="7" spans="1:12">
      <c r="E7" s="1" t="s">
        <v>151</v>
      </c>
      <c r="G7" s="2" t="s">
        <v>89</v>
      </c>
    </row>
    <row r="8" spans="1:12">
      <c r="E8" s="1" t="s">
        <v>152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Paola Andrea Astudillo Osorio</cp:lastModifiedBy>
  <cp:revision/>
  <dcterms:created xsi:type="dcterms:W3CDTF">2020-12-07T14:41:17Z</dcterms:created>
  <dcterms:modified xsi:type="dcterms:W3CDTF">2025-03-17T20:28:27Z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