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D:\YULIANA JACOME\Documents\GHA ABOGADOS\ASIGNACION DE SUSTANCIACION\CONTESTACIONES\ALVARO REINA vs ALLIANZ Vida 2024-00242\"/>
    </mc:Choice>
  </mc:AlternateContent>
  <xr:revisionPtr revIDLastSave="0" documentId="13_ncr:1_{EC14DD2F-2232-4018-9B0C-47A27062ED03}"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8" l="1"/>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2" i="11"/>
  <c r="D34" i="5"/>
  <c r="D35" i="5"/>
  <c r="B8" i="17"/>
  <c r="B7" i="18"/>
  <c r="B6" i="18"/>
  <c r="B5" i="18"/>
  <c r="B4" i="18"/>
  <c r="B3" i="18"/>
  <c r="B2" i="18"/>
  <c r="B7" i="17"/>
  <c r="B6" i="17"/>
  <c r="B5" i="17"/>
  <c r="B4" i="17"/>
  <c r="B3" i="17"/>
  <c r="B2" i="17"/>
  <c r="B17" i="11"/>
  <c r="C11" i="11"/>
  <c r="C10" i="11"/>
  <c r="B7" i="10"/>
  <c r="B7" i="11" s="1"/>
  <c r="B7" i="14"/>
  <c r="B6" i="14"/>
  <c r="B5" i="14"/>
  <c r="B4" i="14"/>
  <c r="B3" i="14"/>
  <c r="B2" i="14"/>
  <c r="B15" i="5"/>
  <c r="B8" i="11" s="1"/>
  <c r="B4" i="10"/>
  <c r="B4" i="11" s="1"/>
  <c r="B5" i="10"/>
  <c r="B5" i="11" s="1"/>
  <c r="B6" i="10"/>
  <c r="B6" i="11" s="1"/>
  <c r="B3" i="10"/>
  <c r="B3" i="11" s="1"/>
  <c r="B28" i="11" l="1"/>
  <c r="B9" i="17"/>
</calcChain>
</file>

<file path=xl/sharedStrings.xml><?xml version="1.0" encoding="utf-8"?>
<sst xmlns="http://schemas.openxmlformats.org/spreadsheetml/2006/main" count="266" uniqueCount="194">
  <si>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</si>
  <si>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</si>
  <si>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</si>
  <si>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</si>
  <si>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</si>
  <si>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</si>
  <si>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</si>
  <si>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</si>
  <si>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</si>
  <si>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</si>
  <si>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</si>
  <si>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</si>
  <si>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</si>
  <si>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</si>
  <si>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</si>
  <si>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</si>
  <si>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</si>
  <si>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</si>
  <si>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</si>
  <si>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</si>
  <si>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</si>
  <si>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</si>
  <si>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</si>
  <si>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</si>
  <si>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</si>
  <si>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</si>
  <si>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</si>
  <si>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</si>
  <si>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</si>
  <si>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</si>
  <si>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</si>
  <si>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</si>
  <si>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</si>
  <si>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</si>
  <si>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</si>
  <si>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</si>
  <si>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</si>
  <si>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</si>
  <si>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</si>
  <si>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</si>
  <si>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</si>
  <si>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</si>
  <si>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</si>
  <si>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</si>
  <si>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</si>
  <si>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</si>
  <si>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</si>
  <si>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</si>
  <si>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</si>
  <si>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</si>
  <si>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</si>
  <si>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</si>
  <si>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</si>
  <si>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</si>
  <si>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</si>
  <si>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</si>
  <si>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</si>
  <si>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</si>
  <si>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</si>
  <si>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</si>
  <si>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</si>
  <si>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</si>
  <si>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</si>
  <si>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</si>
  <si>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</si>
  <si>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</si>
  <si>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</si>
  <si>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</si>
  <si>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</si>
  <si>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</si>
  <si>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</si>
  <si>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</si>
  <si>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</si>
  <si>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</si>
  <si>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</si>
  <si>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</si>
  <si>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</si>
  <si>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</si>
  <si>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</si>
  <si>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</si>
  <si>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</si>
  <si>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</si>
  <si>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</si>
  <si>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</si>
  <si>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</si>
  <si>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</si>
  <si>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</si>
  <si>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</si>
  <si>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</si>
  <si>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</si>
  <si>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</si>
  <si>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</si>
  <si>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</si>
  <si>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</si>
  <si>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</si>
  <si>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</si>
  <si>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</si>
  <si>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</si>
  <si>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</si>
  <si>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</si>
  <si>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</si>
  <si>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</si>
  <si>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</si>
  <si>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</si>
  <si>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</si>
  <si>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</si>
  <si>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</si>
  <si>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</si>
  <si>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</si>
  <si>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</si>
  <si>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</si>
  <si>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</si>
  <si>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</si>
  <si>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</si>
  <si>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</si>
  <si>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</si>
  <si>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</si>
  <si>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</si>
  <si>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</si>
  <si>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</si>
  <si>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</si>
  <si>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</si>
  <si>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</si>
  <si>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</si>
  <si>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</si>
  <si>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</si>
  <si>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</si>
  <si>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</si>
  <si>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</si>
  <si>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</si>
  <si>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</si>
  <si>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</si>
  <si>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</si>
  <si>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</si>
  <si>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</si>
  <si>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</si>
  <si>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</si>
  <si>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</si>
  <si>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</si>
  <si>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</si>
  <si>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</si>
  <si>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</si>
  <si>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</si>
  <si>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</si>
  <si>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</si>
  <si>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</si>
  <si>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</si>
  <si>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</si>
  <si>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</si>
  <si>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</si>
  <si>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</si>
  <si>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</si>
  <si>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</si>
  <si>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</si>
  <si>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</si>
  <si>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</si>
  <si>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</si>
  <si>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</si>
  <si>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</si>
  <si>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</si>
  <si>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</si>
  <si>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</si>
  <si>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</si>
  <si>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</si>
  <si>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</si>
  <si>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</si>
  <si>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</si>
  <si>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</si>
  <si>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</si>
  <si>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</si>
  <si>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</si>
  <si>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</si>
  <si>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</si>
  <si>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</si>
  <si>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</si>
  <si>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</si>
  <si>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</si>
  <si>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68081310300220240024200</t>
  </si>
  <si>
    <t>JUZGADO SEGUNDO CIVIL DEL CIRCUITO DE BARRANCABERMEJA</t>
  </si>
  <si>
    <t>ALLIANZ SEGUROS DE VIDA S.A.</t>
  </si>
  <si>
    <t>ALVARO REINA SILVA (CONYUGE-), ANYER JULIAN REINA QUICENO (HIJO-27/08/1995), ALVARO FABIAN REINA QUICENO (HIJO-17/07/1998) y CRISTIAN ANDRES REINA QUICENO (HIJO-18/01/2000)</t>
  </si>
  <si>
    <t>LUZ MARY QUICENO RAIGOZA</t>
  </si>
  <si>
    <t>12-03-004778-3 (PLAN HOY Y MAÑANA)</t>
  </si>
  <si>
    <t>Amparo adicional Fondo de Ahorro</t>
  </si>
  <si>
    <t>BÁSICO DE VIDA Y EL FONDO DE AHORRO</t>
  </si>
  <si>
    <t>Amparo Vida Básico</t>
  </si>
  <si>
    <t>LA SEÑORA LUZ MARY QUICENO RAIGOZA (Q.E.P.D.) ADQUIRIÓ LA PÓLIZA DE SEGURO DE VIDA INDIVIDUAL HOY Y MAÑANA NO. 12-03-004778-3 CON VIGENCIA DEL 19-01-1999 A 19-01-2053 CON LA ASEGURADORA.  EL 6 DE MAYO DE 2020 LA SEÑORA LUZ MARY QUICENO RAIGOZA FALLECE, POR LO TANTO, CON LA DEMANDA SU CÓNYUGE E HIJOS PRETENDEN DE LA ASEGURADORA EL PAGO DE LOS AMPAROS BÁSICO DE VIDA Y EL ADICIONAL DE FONDO DE INVERSIÓN DE LA PÓLIZA 12-03-004778-3. LA SEÑORA LUZ MARY QUICENO RAIGOZA HABÍA SOLICITADO EN VIDA EL PAGO DEL VALOR DE RESCATE CON DISTRIBUCIÓN DE UN 50% PARA EXPEDIR UN SEGURO SALDADO, Y EL OTRO 50% SER CONSIGNADO A SU CUENTA, LA ASEGURADORA ALLIANZ SEGUROS DE VIDA S.A, DA RESPUESTA EL 28 DE AGOSTO DE 2019 CON GVI-1475, MANIFESTANDO QUE NO ES POSIBLE DEBIDO A QUE ÚNICAMENTE PUEDE HACER USO DE SU VALOR DE RESCATE POR CANCELACIÓN ANTICIPADA DE LA PÓLIZA Y/O POR PRÉSTAMO SOBRE EL MISMO.</t>
  </si>
  <si>
    <t>CONSECUTIVO AJR2787</t>
  </si>
  <si>
    <t>Vida Básico</t>
  </si>
  <si>
    <t>Fondo Ahorro</t>
  </si>
  <si>
    <t>PRESCRIPCIÓN EXTRAORDINARIA Y ORDINARIA DE LA ACCIÓN DERIVADA DEL CONTRATO DE SEGURO EN LOS TÉRMINOS DEL ARTÍCULO 1081 DEL CÓDIGO DE COMERCIO. 
SUBSIDIARIA: PRESCRIPCIÓN ORDINARIA DE LA ACCIÓN DERIVADA DEL CONTRATO DE SEGURO CONTADA DESDE EL FALLECIMIENTO DE LA ASEGURADA.
FALTA DE COBERTURA TEMPORAL DE LA PÓLIZA DE SEGURO DE VIDA INDIVIDUAL HOY Y MAÑANA NO. 12-03-004778-3.
INEXISTENCIA DE LA OBLIGACIÓN POR PAGO DEL SEGURO DE VIDA INDIVIDUAL HOY Y MAÑANA EN DÓLARES NO. 12-10-000037-1 – PAGO TOTAL.
FALTA DE LEGITIMACIÓN EN LA CAUSA POR ACTIVA DE CRISTIAN ANDRES REINA QUICENO
PRESCRIPCIÓN DE LA ACCIÓN CIVIL ESTABLECIDA EN EL ARTÍCULO 2536 DEL CÓDIGO CIVIL. 
IMPROCEDENCIA DEL PAGO SOLICITADO POR EL EXTREMO ACTOR - COBRO DE LO NO DEBIDO
DE ACREDITARSE LA MALA FÉ DE LOS RECLAMANTES/BENEFICIARIOS- DECLARESE LA PÉRDIDA DEL DERECHO DE INDEMNIZACION 
GENÉRICA O INNOMINADA</t>
  </si>
  <si>
    <t>Básico de Vida</t>
  </si>
  <si>
    <t>La contingencia se califica como REMOTA, toda vez que la acción derivada del contrato de seguro se encuentra prescrita. Adicionalmente, no existe cobertura temporal de la póliza. 
Lo primero que debe tomarse en consideración es que la compañía fue vinculada a este proceso en virtud de la Póliza de Seguro de vida individual hoy y mañana No. 12-03-004778-3 tomada por LUZ MARY QUICENO RAIGOZA, la cual presta cobertura material pero no temporal para los hechos objeto del litigio. En cuanto a la cobertura temporal, su vigencia inició el 19 de enero de 1999 y finalizó el 27 de octubre de 2000 por solicitud de la asegurada, mientras que, la muerte de la asegurada ocurrió el 6 de mayo de 2020. De manera que, para la fecha del fallecimiento la póliza ya no tenía cobertura. Frente a la cobertura material, debe mencionarse que esta póliza sí amparó el riesgo de muerte, durante el tiempo que estuvo vigente. Sin embargo, resulta necesario advertir que con los recursos recogidos de la póliza No. 12-03-004778-3 se contrató una nueva póliza hoy y mañana en dólares, por parte de la asegurada, a la cual le correspondió el No. 12-10-000037-1 y en la que incluyó a otro de sus hijos (CRISTIAN ANDRES REINA QUICENO). Esta última póliza, posteriormente fue rescindida por solicitud de la asegurada el 21 de septiembre de 2004 y pagada el 8 de octubre de 2004 en la suma de $ 5.153.967 por concepto de Rescate Garantizado y  la suma de $126.104 por concepto de Fondo de Ahorros disponible.
En suma, la acción derivada del contrato de seguro Póliza de Seguro de vida individual hoy y mañana No. 12-03-004778-3 se encuentra prescrita. Ello por cuanto el momento en que los interesados tuvieron conocimiento del hecho que da base a la acción, aconteció el 16 de junio de 2020 con la respuesta a la reclamación, en la cual la aseguradora les indicó que la Póliza de Seguro de vida individual hoy y mañana No. 12-03-004778-3 fue revocada por solicitud de la asegurada. Desde ese momento (16 de junio de 2020) hasta la fecha de radicación de la demanda (año 2024) transcurrieron más de los dos años de que trata la norma. Incluso, aún en el evento en que el juzgado decidiera considerar que el hecho que da base a la acción es el fallecimiento - pese a que eso sería equivocado porque el fallecimiento ya no era un hecho derivado del seguro, pues para esa fecha ya no existía seguro - lo cierto es que en todo caso, la acción para el interesado estaría prescrita, considerando que el fallecimiento ocurrió el 06 de mayo de 2020 y la demanda se radico hasta el año 2024, así que transcurrió mucho más del término bienal que contempla el artículo 1081 del Código de Comercio. 
Por lo tanto, se concluye que i) la póliza no presta cobertura temporal y ii) la acción derivada del contrato de seguro está prescrita. Por ende, de la litis no se puede derivar alguna obligación para la compañía.
Lo anterior, sin perjuicio del carácter contingente del proceso.</t>
  </si>
  <si>
    <t xml:space="preserve">De acuerdo con los datos proporcionados se procede a realizar la liquidación objetivada de las pretensiones. Se tiene en cuenta el valor asegurado alcanzado para el amparo básico de vida y el valor del fondo de ahorro, de acuerdo con la tabla de valores, para un total de $ 496.132.356 el cual se desglosa así:
1.	Amparo de Vida Básico (muerte)
Valor asegurado: La suma de $ 276.000.000. Este valor se estima teniendo en cuenta la certificación enviada por la compañía a la asegurada el 8 de mayo de 2019, en la cual le confirmó que su valor asegurado inicial era de $46.000.000, su valor alcanzado básico era de $230.000.000, suma última a la que se le añade el 20% de crecimiento por el año 2020.
2.	Amparo Inversión acumulada (Fondo de Ahorro)
Valor asegurado: La suma de $ 220.132.356. Este valor se extrajo de acuerdo con la tabla de valores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</si>
</sst>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1" xfId="0" applyBorder="1" applyAlignment="1">
      <alignment horizontal="justify" vertical="top"/>
    </xf>
    <xf numFmtId="14" fontId="0" fillId="0" borderId="2" xfId="0" applyNumberFormat="1" applyBorder="1" applyAlignment="1">
      <alignment horizontal="justify" vertical="top" wrapText="1"/>
    </xf>
    <xf numFmtId="0" fontId="0" fillId="0" borderId="3" xfId="0" applyBorder="1" applyAlignment="1">
      <alignment horizontal="justify" vertical="top" wrapText="1"/>
    </xf>
    <xf numFmtId="15" fontId="0" fillId="0" borderId="2" xfId="0" applyNumberFormat="1" applyBorder="1" applyAlignment="1">
      <alignment horizontal="justify" vertical="top" wrapText="1"/>
    </xf>
    <xf numFmtId="0" fontId="0" fillId="0" borderId="2"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19" zoomScale="70" zoomScaleNormal="70" workbookViewId="0">
      <selection activeCell="A16" sqref="A16:A23"/>
    </sheetView>
  </sheetViews>
  <sheetFormatPr baseColWidth="10" defaultColWidth="0" defaultRowHeight="15" x14ac:dyDescent="0.25"/>
  <cols>
    <col min="1" max="1" width="92.7109375" style="7" customWidth="1"/>
    <col min="2" max="2" width="63.85546875" style="7" customWidth="1"/>
    <col min="3" max="3" width="75.140625" style="7" customWidth="1"/>
    <col min="4" max="16384" width="11.42578125" style="2" hidden="1"/>
  </cols>
  <sheetData>
    <row r="1" spans="1:3" ht="28.5" customHeight="1" x14ac:dyDescent="0.25">
      <c r="A1" s="45" t="s">
        <v>29</v>
      </c>
      <c r="B1" s="45"/>
      <c r="C1" s="45"/>
    </row>
    <row r="2" spans="1:3" x14ac:dyDescent="0.25">
      <c r="A2" s="5" t="s">
        <v>121</v>
      </c>
      <c r="B2" s="48" t="s">
        <v>177</v>
      </c>
      <c r="C2" s="49"/>
    </row>
    <row r="3" spans="1:3" x14ac:dyDescent="0.25">
      <c r="A3" s="5" t="s">
        <v>110</v>
      </c>
      <c r="B3" s="46" t="s">
        <v>178</v>
      </c>
      <c r="C3" s="47"/>
    </row>
    <row r="4" spans="1:3" x14ac:dyDescent="0.25">
      <c r="A4" s="5" t="s">
        <v>122</v>
      </c>
      <c r="B4" s="46" t="s">
        <v>179</v>
      </c>
      <c r="C4" s="47"/>
    </row>
    <row r="5" spans="1:3" ht="31.5" customHeight="1" x14ac:dyDescent="0.25">
      <c r="A5" s="5" t="s">
        <v>123</v>
      </c>
      <c r="B5" s="46" t="s">
        <v>180</v>
      </c>
      <c r="C5" s="47"/>
    </row>
    <row r="6" spans="1:3" ht="15" customHeight="1" x14ac:dyDescent="0.25">
      <c r="A6" s="5" t="s">
        <v>124</v>
      </c>
      <c r="B6" s="46" t="s">
        <v>95</v>
      </c>
      <c r="C6" s="47"/>
    </row>
    <row r="7" spans="1:3" x14ac:dyDescent="0.25">
      <c r="A7" s="5" t="s">
        <v>125</v>
      </c>
      <c r="B7" s="46" t="s">
        <v>181</v>
      </c>
      <c r="C7" s="47"/>
    </row>
    <row r="8" spans="1:3" x14ac:dyDescent="0.25">
      <c r="A8" s="5" t="s">
        <v>126</v>
      </c>
      <c r="B8" s="41">
        <v>43957</v>
      </c>
      <c r="C8" s="42"/>
    </row>
    <row r="9" spans="1:3" x14ac:dyDescent="0.25">
      <c r="A9" s="5" t="s">
        <v>127</v>
      </c>
      <c r="B9" s="43">
        <v>43893</v>
      </c>
      <c r="C9" s="42"/>
    </row>
    <row r="10" spans="1:3" x14ac:dyDescent="0.25">
      <c r="A10" s="5" t="s">
        <v>128</v>
      </c>
      <c r="B10" s="43">
        <v>44012</v>
      </c>
      <c r="C10" s="42"/>
    </row>
    <row r="11" spans="1:3" ht="23.25" customHeight="1" x14ac:dyDescent="0.25">
      <c r="A11" s="5" t="s">
        <v>16</v>
      </c>
      <c r="B11" s="44" t="s">
        <v>184</v>
      </c>
      <c r="C11" s="42"/>
    </row>
    <row r="12" spans="1:3" x14ac:dyDescent="0.25">
      <c r="A12" s="52" t="s">
        <v>137</v>
      </c>
      <c r="B12" s="51" t="s">
        <v>186</v>
      </c>
      <c r="C12" s="51"/>
    </row>
    <row r="13" spans="1:3" ht="30" customHeight="1" x14ac:dyDescent="0.25">
      <c r="A13" s="52"/>
      <c r="B13" s="51"/>
      <c r="C13" s="51"/>
    </row>
    <row r="14" spans="1:3" ht="73.5" customHeight="1" x14ac:dyDescent="0.25">
      <c r="A14" s="52"/>
      <c r="B14" s="51"/>
      <c r="C14" s="51"/>
    </row>
    <row r="15" spans="1:3" x14ac:dyDescent="0.25">
      <c r="A15" s="5" t="s">
        <v>129</v>
      </c>
      <c r="B15" s="55">
        <f>SUM(C17,C18,C20,C21,C23)</f>
        <v>486932356</v>
      </c>
      <c r="C15" s="56"/>
    </row>
    <row r="16" spans="1:3" ht="33.75" customHeight="1" x14ac:dyDescent="0.25">
      <c r="A16" s="57" t="s">
        <v>130</v>
      </c>
      <c r="B16" s="58" t="s">
        <v>35</v>
      </c>
      <c r="C16" s="58"/>
    </row>
    <row r="17" spans="1:3" ht="33.75" customHeight="1" x14ac:dyDescent="0.25">
      <c r="A17" s="57"/>
      <c r="B17" s="11" t="s">
        <v>185</v>
      </c>
      <c r="C17" s="6">
        <v>266800000</v>
      </c>
    </row>
    <row r="18" spans="1:3" ht="33.75" customHeight="1" x14ac:dyDescent="0.25">
      <c r="A18" s="57"/>
      <c r="B18" s="40" t="s">
        <v>183</v>
      </c>
      <c r="C18" s="6">
        <v>220132356</v>
      </c>
    </row>
    <row r="19" spans="1:3" x14ac:dyDescent="0.25">
      <c r="A19" s="57"/>
      <c r="B19" s="59" t="s">
        <v>38</v>
      </c>
      <c r="C19" s="60"/>
    </row>
    <row r="20" spans="1:3" x14ac:dyDescent="0.25">
      <c r="A20" s="57"/>
      <c r="B20" s="11"/>
      <c r="C20" s="6"/>
    </row>
    <row r="21" spans="1:3" x14ac:dyDescent="0.25">
      <c r="A21" s="57"/>
      <c r="B21" s="11"/>
      <c r="C21" s="6"/>
    </row>
    <row r="22" spans="1:3" x14ac:dyDescent="0.25">
      <c r="A22" s="57"/>
      <c r="B22" s="59" t="s">
        <v>92</v>
      </c>
      <c r="C22" s="60"/>
    </row>
    <row r="23" spans="1:3" x14ac:dyDescent="0.25">
      <c r="A23" s="57"/>
      <c r="B23" s="11"/>
      <c r="C23" s="16"/>
    </row>
    <row r="24" spans="1:3" x14ac:dyDescent="0.25">
      <c r="A24" s="5" t="s">
        <v>131</v>
      </c>
      <c r="B24" s="51" t="s">
        <v>181</v>
      </c>
      <c r="C24" s="51"/>
    </row>
    <row r="25" spans="1:3" x14ac:dyDescent="0.25">
      <c r="A25" s="5" t="s">
        <v>132</v>
      </c>
      <c r="B25" s="51">
        <v>63460588</v>
      </c>
      <c r="C25" s="51"/>
    </row>
    <row r="26" spans="1:3" x14ac:dyDescent="0.25">
      <c r="A26" s="5" t="s">
        <v>133</v>
      </c>
      <c r="B26" s="51" t="s">
        <v>182</v>
      </c>
      <c r="C26" s="51"/>
    </row>
    <row r="27" spans="1:3" x14ac:dyDescent="0.25">
      <c r="A27" s="5" t="s">
        <v>134</v>
      </c>
      <c r="B27" s="53">
        <v>45720</v>
      </c>
      <c r="C27" s="54"/>
    </row>
    <row r="28" spans="1:3" x14ac:dyDescent="0.25">
      <c r="A28" s="5" t="s">
        <v>135</v>
      </c>
      <c r="B28" s="50">
        <v>45701</v>
      </c>
      <c r="C28" s="50"/>
    </row>
    <row r="29" spans="1:3" x14ac:dyDescent="0.25">
      <c r="A29" s="5" t="s">
        <v>136</v>
      </c>
      <c r="B29" s="50">
        <v>45733</v>
      </c>
      <c r="C29" s="51"/>
    </row>
    <row r="34" spans="4:4" x14ac:dyDescent="0.25">
      <c r="D34" s="2" t="str">
        <f t="shared" ref="D34:D35" si="0">UPPER(A34)</f>
        <v/>
      </c>
    </row>
    <row r="35" spans="4:4" x14ac:dyDescent="0.25">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B8" sqref="B8:C8"/>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26.25" x14ac:dyDescent="0.25">
      <c r="A1" s="61" t="s">
        <v>28</v>
      </c>
      <c r="B1" s="61"/>
      <c r="C1" s="61"/>
    </row>
    <row r="2" spans="1:3" x14ac:dyDescent="0.25">
      <c r="A2" s="13" t="s">
        <v>14</v>
      </c>
      <c r="B2" s="62" t="s">
        <v>187</v>
      </c>
      <c r="C2" s="54"/>
    </row>
    <row r="3" spans="1:3" x14ac:dyDescent="0.25">
      <c r="A3" s="5" t="s">
        <v>2</v>
      </c>
      <c r="B3" s="51" t="str">
        <f>'GENERALES NOTA 322'!B2:C2</f>
        <v>68081310300220240024200</v>
      </c>
      <c r="C3" s="51"/>
    </row>
    <row r="4" spans="1:3" x14ac:dyDescent="0.25">
      <c r="A4" s="5" t="s">
        <v>0</v>
      </c>
      <c r="B4" s="51" t="str">
        <f>'GENERALES NOTA 322'!B3:C3</f>
        <v>JUZGADO SEGUNDO CIVIL DEL CIRCUITO DE BARRANCABERMEJA</v>
      </c>
      <c r="C4" s="51"/>
    </row>
    <row r="5" spans="1:3" x14ac:dyDescent="0.25">
      <c r="A5" s="5" t="s">
        <v>93</v>
      </c>
      <c r="B5" s="51" t="str">
        <f>'GENERALES NOTA 322'!B4:C4</f>
        <v>ALLIANZ SEGUROS DE VIDA S.A.</v>
      </c>
      <c r="C5" s="51"/>
    </row>
    <row r="6" spans="1:3" x14ac:dyDescent="0.25">
      <c r="A6" s="5" t="s">
        <v>1</v>
      </c>
      <c r="B6" s="51" t="str">
        <f>'GENERALES NOTA 322'!B5:C5</f>
        <v>ALVARO REINA SILVA (CONYUGE-), ANYER JULIAN REINA QUICENO (HIJO-27/08/1995), ALVARO FABIAN REINA QUICENO (HIJO-17/07/1998) y CRISTIAN ANDRES REINA QUICENO (HIJO-18/01/2000)</v>
      </c>
      <c r="C6" s="51"/>
    </row>
    <row r="7" spans="1:3" x14ac:dyDescent="0.25">
      <c r="A7" s="5" t="s">
        <v>94</v>
      </c>
      <c r="B7" s="51" t="str">
        <f>'GENERALES NOTA 322'!B6:C6</f>
        <v>DEMANDA DIRECTA</v>
      </c>
      <c r="C7" s="51"/>
    </row>
    <row r="8" spans="1:3" x14ac:dyDescent="0.25">
      <c r="A8" s="13" t="s">
        <v>15</v>
      </c>
      <c r="B8" s="51"/>
      <c r="C8" s="51"/>
    </row>
    <row r="9" spans="1:3" x14ac:dyDescent="0.25">
      <c r="A9" s="13" t="s">
        <v>16</v>
      </c>
      <c r="B9" s="51"/>
      <c r="C9" s="51"/>
    </row>
    <row r="10" spans="1:3" x14ac:dyDescent="0.25">
      <c r="A10" s="13" t="s">
        <v>61</v>
      </c>
      <c r="B10" s="63"/>
      <c r="C10" s="64"/>
    </row>
    <row r="11" spans="1:3" x14ac:dyDescent="0.25">
      <c r="A11" s="13" t="s">
        <v>100</v>
      </c>
      <c r="B11" s="63"/>
      <c r="C11" s="54"/>
    </row>
    <row r="12" spans="1:3" x14ac:dyDescent="0.25">
      <c r="A12" s="13" t="s">
        <v>47</v>
      </c>
      <c r="B12" s="46"/>
      <c r="C12" s="47"/>
    </row>
    <row r="13" spans="1:3" x14ac:dyDescent="0.25">
      <c r="A13" s="13" t="s">
        <v>17</v>
      </c>
      <c r="B13" s="51"/>
      <c r="C13" s="51"/>
    </row>
    <row r="14" spans="1:3" x14ac:dyDescent="0.25">
      <c r="A14" s="13" t="s">
        <v>18</v>
      </c>
      <c r="B14" s="51"/>
      <c r="C14" s="51"/>
    </row>
    <row r="15" spans="1:3" x14ac:dyDescent="0.25">
      <c r="A15" s="13" t="s">
        <v>19</v>
      </c>
      <c r="B15" s="51"/>
      <c r="C15" s="51"/>
    </row>
    <row r="16" spans="1:3" x14ac:dyDescent="0.25">
      <c r="A16" s="65" t="s">
        <v>20</v>
      </c>
      <c r="B16" s="51"/>
      <c r="C16" s="51"/>
    </row>
    <row r="17" spans="1:3" x14ac:dyDescent="0.25">
      <c r="A17" s="66"/>
      <c r="B17" s="9" t="s">
        <v>27</v>
      </c>
      <c r="C17" s="10" t="s">
        <v>4</v>
      </c>
    </row>
    <row r="18" spans="1:3" x14ac:dyDescent="0.25">
      <c r="A18" s="66"/>
      <c r="B18" s="11"/>
      <c r="C18" s="11"/>
    </row>
    <row r="19" spans="1:3" x14ac:dyDescent="0.25">
      <c r="A19" s="66"/>
      <c r="B19" s="11"/>
      <c r="C19" s="11"/>
    </row>
    <row r="20" spans="1:3" x14ac:dyDescent="0.25">
      <c r="A20" s="66"/>
      <c r="B20" s="11"/>
      <c r="C20" s="11"/>
    </row>
    <row r="21" spans="1:3" x14ac:dyDescent="0.25">
      <c r="A21" s="13" t="s">
        <v>13</v>
      </c>
      <c r="B21" s="51"/>
      <c r="C21" s="51"/>
    </row>
    <row r="22" spans="1:3" x14ac:dyDescent="0.25">
      <c r="A22" s="13" t="s">
        <v>48</v>
      </c>
      <c r="B22" s="46"/>
      <c r="C22" s="47"/>
    </row>
    <row r="23" spans="1:3" x14ac:dyDescent="0.25">
      <c r="A23" s="13" t="s">
        <v>5</v>
      </c>
      <c r="B23" s="51"/>
      <c r="C23" s="51"/>
    </row>
    <row r="24" spans="1:3" x14ac:dyDescent="0.25">
      <c r="A24" s="13" t="s">
        <v>59</v>
      </c>
      <c r="B24" s="51"/>
      <c r="C24" s="51"/>
    </row>
    <row r="25" spans="1:3" x14ac:dyDescent="0.25">
      <c r="A25" s="13" t="s">
        <v>26</v>
      </c>
      <c r="B25" s="51"/>
      <c r="C25" s="51"/>
    </row>
    <row r="26" spans="1:3" x14ac:dyDescent="0.25">
      <c r="A26" s="12" t="s">
        <v>60</v>
      </c>
      <c r="B26" s="51"/>
      <c r="C26" s="51"/>
    </row>
    <row r="27" spans="1:3" x14ac:dyDescent="0.25">
      <c r="A27" s="67" t="s">
        <v>51</v>
      </c>
      <c r="B27" s="67"/>
      <c r="C27" s="67"/>
    </row>
    <row r="28" spans="1:3" ht="14.45" customHeight="1" x14ac:dyDescent="0.25">
      <c r="A28" s="68" t="s">
        <v>25</v>
      </c>
      <c r="B28" s="69"/>
      <c r="C28" s="29"/>
    </row>
    <row r="29" spans="1:3" ht="14.45" customHeight="1" x14ac:dyDescent="0.25">
      <c r="A29" s="70" t="s">
        <v>24</v>
      </c>
      <c r="B29" s="71"/>
      <c r="C29" s="29"/>
    </row>
    <row r="30" spans="1:3" ht="14.45" customHeight="1" x14ac:dyDescent="0.25">
      <c r="A30" s="70" t="s">
        <v>23</v>
      </c>
      <c r="B30" s="71"/>
      <c r="C30" s="30"/>
    </row>
    <row r="31" spans="1:3" ht="14.45" customHeight="1" x14ac:dyDescent="0.25">
      <c r="A31" s="70" t="s">
        <v>138</v>
      </c>
      <c r="B31" s="71"/>
      <c r="C31" s="29"/>
    </row>
    <row r="32" spans="1:3" x14ac:dyDescent="0.25">
      <c r="A32" s="70" t="s">
        <v>139</v>
      </c>
      <c r="B32" s="71"/>
      <c r="C32" s="29"/>
    </row>
    <row r="33" spans="1:3" ht="14.45" customHeight="1" x14ac:dyDescent="0.25">
      <c r="A33" s="70" t="s">
        <v>142</v>
      </c>
      <c r="B33" s="71"/>
      <c r="C33" s="29"/>
    </row>
    <row r="34" spans="1:3" ht="14.45" customHeight="1" x14ac:dyDescent="0.25">
      <c r="A34" s="70" t="s">
        <v>78</v>
      </c>
      <c r="B34" s="71"/>
      <c r="C34" s="31"/>
    </row>
    <row r="35" spans="1:3" x14ac:dyDescent="0.25">
      <c r="A35" s="68" t="s">
        <v>90</v>
      </c>
      <c r="B35" s="69"/>
      <c r="C35" s="32"/>
    </row>
    <row r="36" spans="1:3" x14ac:dyDescent="0.25">
      <c r="A36" s="73" t="s">
        <v>72</v>
      </c>
      <c r="B36" s="73"/>
      <c r="C36" s="73"/>
    </row>
    <row r="37" spans="1:3" x14ac:dyDescent="0.25">
      <c r="A37" s="72" t="s">
        <v>73</v>
      </c>
      <c r="B37" s="72"/>
      <c r="C37" s="11"/>
    </row>
    <row r="38" spans="1:3" x14ac:dyDescent="0.25">
      <c r="A38" s="72" t="s">
        <v>74</v>
      </c>
      <c r="B38" s="72"/>
      <c r="C38" s="11"/>
    </row>
    <row r="39" spans="1:3" x14ac:dyDescent="0.25">
      <c r="A39" s="72" t="s">
        <v>75</v>
      </c>
      <c r="B39" s="72"/>
      <c r="C39" s="11"/>
    </row>
    <row r="40" spans="1:3" x14ac:dyDescent="0.25">
      <c r="A40" s="72" t="s">
        <v>76</v>
      </c>
      <c r="B40" s="72"/>
      <c r="C40" s="11"/>
    </row>
    <row r="41" spans="1:3" x14ac:dyDescent="0.25">
      <c r="A41" s="72" t="s">
        <v>77</v>
      </c>
      <c r="B41" s="72"/>
      <c r="C41" s="11"/>
    </row>
    <row r="42" spans="1:3" x14ac:dyDescent="0.25">
      <c r="A42" s="72" t="s">
        <v>79</v>
      </c>
      <c r="B42" s="72"/>
      <c r="C42" s="11"/>
    </row>
    <row r="43" spans="1:3" x14ac:dyDescent="0.25">
      <c r="A43" s="72" t="s">
        <v>80</v>
      </c>
      <c r="B43" s="72"/>
      <c r="C43" s="11"/>
    </row>
    <row r="44" spans="1:3" x14ac:dyDescent="0.25">
      <c r="A44" s="72" t="s">
        <v>81</v>
      </c>
      <c r="B44" s="72"/>
      <c r="C44" s="11"/>
    </row>
    <row r="45" spans="1:3" x14ac:dyDescent="0.25">
      <c r="A45" s="72" t="s">
        <v>82</v>
      </c>
      <c r="B45" s="72"/>
      <c r="C45" s="11"/>
    </row>
    <row r="46" spans="1:3" x14ac:dyDescent="0.25">
      <c r="A46" s="72" t="s">
        <v>83</v>
      </c>
      <c r="B46" s="72"/>
      <c r="C46" s="11"/>
    </row>
    <row r="47" spans="1:3" x14ac:dyDescent="0.25">
      <c r="A47" s="72" t="s">
        <v>84</v>
      </c>
      <c r="B47" s="72"/>
      <c r="C47" s="11"/>
    </row>
    <row r="48" spans="1:3" x14ac:dyDescent="0.25">
      <c r="A48" s="72" t="s">
        <v>85</v>
      </c>
      <c r="B48" s="72"/>
      <c r="C48" s="11"/>
    </row>
    <row r="49" spans="1:3" x14ac:dyDescent="0.25">
      <c r="A49" s="72" t="s">
        <v>86</v>
      </c>
      <c r="B49" s="72"/>
      <c r="C49" s="11"/>
    </row>
    <row r="50" spans="1:3" x14ac:dyDescent="0.25">
      <c r="A50" s="72" t="s">
        <v>87</v>
      </c>
      <c r="B50" s="72"/>
      <c r="C50" s="11"/>
    </row>
    <row r="51" spans="1:3" x14ac:dyDescent="0.25">
      <c r="A51" s="72" t="s">
        <v>88</v>
      </c>
      <c r="B51" s="72"/>
      <c r="C51" s="11"/>
    </row>
    <row r="52" spans="1:3" x14ac:dyDescent="0.25">
      <c r="A52" s="72" t="s">
        <v>89</v>
      </c>
      <c r="B52" s="72"/>
      <c r="C52" s="11"/>
    </row>
    <row r="53" spans="1:3" x14ac:dyDescent="0.25">
      <c r="A53" s="74"/>
      <c r="B53" s="74"/>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zoomScaleNormal="100" workbookViewId="0">
      <selection activeCell="C47" sqref="C4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x14ac:dyDescent="0.25">
      <c r="A1" s="61" t="s">
        <v>30</v>
      </c>
      <c r="B1" s="61"/>
      <c r="C1" s="61"/>
    </row>
    <row r="2" spans="1:6" x14ac:dyDescent="0.25">
      <c r="A2" s="20" t="s">
        <v>14</v>
      </c>
      <c r="B2" s="83" t="str">
        <f>'GENERALES NOTA 321'!B2:C2</f>
        <v>CONSECUTIVO AJR2787</v>
      </c>
      <c r="C2" s="84"/>
    </row>
    <row r="3" spans="1:6" x14ac:dyDescent="0.25">
      <c r="A3" s="21" t="s">
        <v>2</v>
      </c>
      <c r="B3" s="85" t="str">
        <f>'GENERALES NOTA 321'!B3:C3</f>
        <v>68081310300220240024200</v>
      </c>
      <c r="C3" s="85"/>
    </row>
    <row r="4" spans="1:6" x14ac:dyDescent="0.25">
      <c r="A4" s="21" t="s">
        <v>0</v>
      </c>
      <c r="B4" s="85" t="str">
        <f>'GENERALES NOTA 321'!B4:C4</f>
        <v>JUZGADO SEGUNDO CIVIL DEL CIRCUITO DE BARRANCABERMEJA</v>
      </c>
      <c r="C4" s="85"/>
    </row>
    <row r="5" spans="1:6" x14ac:dyDescent="0.25">
      <c r="A5" s="21" t="s">
        <v>93</v>
      </c>
      <c r="B5" s="85" t="str">
        <f>'GENERALES NOTA 321'!B5:C5</f>
        <v>ALLIANZ SEGUROS DE VIDA S.A.</v>
      </c>
      <c r="C5" s="85"/>
    </row>
    <row r="6" spans="1:6" ht="14.45" customHeight="1" x14ac:dyDescent="0.25">
      <c r="A6" s="21" t="s">
        <v>1</v>
      </c>
      <c r="B6" s="85" t="str">
        <f>'GENERALES NOTA 321'!B6:C6</f>
        <v>ALVARO REINA SILVA (CONYUGE-), ANYER JULIAN REINA QUICENO (HIJO-27/08/1995), ALVARO FABIAN REINA QUICENO (HIJO-17/07/1998) y CRISTIAN ANDRES REINA QUICENO (HIJO-18/01/2000)</v>
      </c>
      <c r="C6" s="85"/>
    </row>
    <row r="7" spans="1:6" x14ac:dyDescent="0.25">
      <c r="A7" s="21" t="s">
        <v>94</v>
      </c>
      <c r="B7" s="85" t="str">
        <f>'GENERALES NOTA 321'!B7:C7</f>
        <v>DEMANDA DIRECTA</v>
      </c>
      <c r="C7" s="85"/>
    </row>
    <row r="8" spans="1:6" ht="30" x14ac:dyDescent="0.25">
      <c r="A8" s="21" t="s">
        <v>33</v>
      </c>
      <c r="B8" s="79">
        <f>'GENERALES NOTA 322'!B15:C15</f>
        <v>486932356</v>
      </c>
      <c r="C8" s="80"/>
    </row>
    <row r="9" spans="1:6" x14ac:dyDescent="0.25">
      <c r="A9" s="86" t="s">
        <v>34</v>
      </c>
      <c r="B9" s="87" t="s">
        <v>35</v>
      </c>
      <c r="C9" s="88"/>
    </row>
    <row r="10" spans="1:6" x14ac:dyDescent="0.25">
      <c r="A10" s="86"/>
      <c r="B10" s="22" t="s">
        <v>191</v>
      </c>
      <c r="C10" s="19">
        <f>'GENERALES NOTA 322'!C17</f>
        <v>266800000</v>
      </c>
    </row>
    <row r="11" spans="1:6" x14ac:dyDescent="0.25">
      <c r="A11" s="86"/>
      <c r="B11" s="22" t="s">
        <v>189</v>
      </c>
      <c r="C11" s="19">
        <f>'GENERALES NOTA 322'!C18</f>
        <v>220132356</v>
      </c>
    </row>
    <row r="12" spans="1:6" x14ac:dyDescent="0.25">
      <c r="A12" s="86"/>
      <c r="B12" s="87"/>
      <c r="C12" s="88"/>
    </row>
    <row r="13" spans="1:6" x14ac:dyDescent="0.25">
      <c r="A13" s="86"/>
      <c r="B13" s="22" t="s">
        <v>96</v>
      </c>
      <c r="C13" s="24"/>
    </row>
    <row r="14" spans="1:6" x14ac:dyDescent="0.25">
      <c r="A14" s="86"/>
      <c r="B14" s="22" t="s">
        <v>97</v>
      </c>
      <c r="C14" s="24"/>
      <c r="E14" t="s">
        <v>46</v>
      </c>
      <c r="F14" s="17">
        <v>0.7</v>
      </c>
    </row>
    <row r="15" spans="1:6" x14ac:dyDescent="0.25">
      <c r="A15" s="23" t="s">
        <v>31</v>
      </c>
      <c r="B15" s="83" t="s">
        <v>44</v>
      </c>
      <c r="C15" s="84"/>
    </row>
    <row r="16" spans="1:6" ht="89.25" customHeight="1" x14ac:dyDescent="0.25">
      <c r="A16" s="21" t="s">
        <v>32</v>
      </c>
      <c r="B16" s="81" t="s">
        <v>192</v>
      </c>
      <c r="C16" s="82"/>
    </row>
    <row r="17" spans="1:3" ht="28.5" customHeight="1" x14ac:dyDescent="0.25">
      <c r="A17" s="14" t="s">
        <v>39</v>
      </c>
      <c r="B17" s="89">
        <f>((C19+C20+C22+C23)-C26)*C25*C27</f>
        <v>496132356</v>
      </c>
      <c r="C17" s="89"/>
    </row>
    <row r="18" spans="1:3" x14ac:dyDescent="0.25">
      <c r="A18" s="23" t="s">
        <v>40</v>
      </c>
      <c r="B18" s="93" t="s">
        <v>35</v>
      </c>
      <c r="C18" s="94"/>
    </row>
    <row r="19" spans="1:3" x14ac:dyDescent="0.25">
      <c r="A19" s="91"/>
      <c r="B19" s="22" t="s">
        <v>188</v>
      </c>
      <c r="C19" s="19">
        <v>276000000</v>
      </c>
    </row>
    <row r="20" spans="1:3" x14ac:dyDescent="0.25">
      <c r="A20" s="92"/>
      <c r="B20" s="22" t="s">
        <v>189</v>
      </c>
      <c r="C20" s="19">
        <v>220132356</v>
      </c>
    </row>
    <row r="21" spans="1:3" x14ac:dyDescent="0.25">
      <c r="A21" s="92"/>
      <c r="B21" s="87" t="s">
        <v>38</v>
      </c>
      <c r="C21" s="88"/>
    </row>
    <row r="22" spans="1:3" x14ac:dyDescent="0.25">
      <c r="A22" s="92"/>
      <c r="B22" s="22" t="s">
        <v>96</v>
      </c>
      <c r="C22" s="19">
        <v>0</v>
      </c>
    </row>
    <row r="23" spans="1:3" ht="45" x14ac:dyDescent="0.25">
      <c r="A23" s="92"/>
      <c r="B23" s="22" t="s">
        <v>98</v>
      </c>
      <c r="C23" s="19">
        <v>0</v>
      </c>
    </row>
    <row r="24" spans="1:3" x14ac:dyDescent="0.25">
      <c r="A24" s="92"/>
      <c r="B24" s="87" t="s">
        <v>99</v>
      </c>
      <c r="C24" s="88"/>
    </row>
    <row r="25" spans="1:3" x14ac:dyDescent="0.25">
      <c r="A25" s="25"/>
      <c r="B25" s="22" t="s">
        <v>103</v>
      </c>
      <c r="C25" s="26">
        <v>1</v>
      </c>
    </row>
    <row r="26" spans="1:3" x14ac:dyDescent="0.25">
      <c r="A26" s="27"/>
      <c r="B26" s="22" t="s">
        <v>100</v>
      </c>
      <c r="C26" s="28">
        <v>0</v>
      </c>
    </row>
    <row r="27" spans="1:3" x14ac:dyDescent="0.25">
      <c r="A27" s="27"/>
      <c r="B27" s="22" t="s">
        <v>112</v>
      </c>
      <c r="C27" s="26">
        <v>1</v>
      </c>
    </row>
    <row r="28" spans="1:3" x14ac:dyDescent="0.25">
      <c r="A28" s="18" t="s">
        <v>91</v>
      </c>
      <c r="B28" s="89">
        <f>IFERROR(B17*(VLOOKUP(B15,Hoja2!$G$1:$H$6,2,0)),16666)</f>
        <v>16666</v>
      </c>
      <c r="C28" s="89"/>
    </row>
    <row r="29" spans="1:3" ht="103.5" customHeight="1" x14ac:dyDescent="0.25">
      <c r="A29" s="21" t="s">
        <v>41</v>
      </c>
      <c r="B29" s="90" t="s">
        <v>193</v>
      </c>
      <c r="C29" s="85"/>
    </row>
    <row r="30" spans="1:3" ht="132" customHeight="1" x14ac:dyDescent="0.25">
      <c r="A30" s="21" t="s">
        <v>42</v>
      </c>
      <c r="B30" s="75" t="s">
        <v>190</v>
      </c>
      <c r="C30" s="76"/>
    </row>
    <row r="32" spans="1:3" x14ac:dyDescent="0.25">
      <c r="A32" s="27"/>
      <c r="B32" s="27"/>
      <c r="C32" s="27"/>
    </row>
    <row r="33" spans="1:3" ht="26.25" x14ac:dyDescent="0.25">
      <c r="A33" s="77" t="s">
        <v>171</v>
      </c>
      <c r="B33" s="77"/>
      <c r="C33" s="77"/>
    </row>
    <row r="34" spans="1:3" x14ac:dyDescent="0.25">
      <c r="A34" s="78" t="s">
        <v>174</v>
      </c>
      <c r="B34" s="78"/>
      <c r="C34" s="78"/>
    </row>
    <row r="35" spans="1:3" x14ac:dyDescent="0.25">
      <c r="A35" s="35" t="s">
        <v>153</v>
      </c>
      <c r="B35" s="35" t="s">
        <v>172</v>
      </c>
      <c r="C35" s="36" t="s">
        <v>173</v>
      </c>
    </row>
    <row r="36" spans="1:3" ht="27" x14ac:dyDescent="0.25">
      <c r="A36" s="37" t="s">
        <v>161</v>
      </c>
      <c r="B36" s="38" t="s">
        <v>22</v>
      </c>
      <c r="C36" s="37" t="s">
        <v>175</v>
      </c>
    </row>
    <row r="37" spans="1:3" ht="67.5" x14ac:dyDescent="0.25">
      <c r="A37" s="37" t="s">
        <v>162</v>
      </c>
      <c r="B37" s="38" t="s">
        <v>22</v>
      </c>
      <c r="C37" s="37" t="s">
        <v>154</v>
      </c>
    </row>
    <row r="38" spans="1:3" ht="40.5" x14ac:dyDescent="0.25">
      <c r="A38" s="37" t="s">
        <v>163</v>
      </c>
      <c r="B38" s="38" t="s">
        <v>22</v>
      </c>
      <c r="C38" s="37" t="s">
        <v>176</v>
      </c>
    </row>
    <row r="39" spans="1:3" ht="27" x14ac:dyDescent="0.25">
      <c r="A39" s="37" t="s">
        <v>164</v>
      </c>
      <c r="B39" s="38" t="s">
        <v>22</v>
      </c>
      <c r="C39" s="37" t="s">
        <v>155</v>
      </c>
    </row>
    <row r="40" spans="1:3" x14ac:dyDescent="0.25">
      <c r="A40" s="37" t="s">
        <v>165</v>
      </c>
      <c r="B40" s="38" t="s">
        <v>22</v>
      </c>
      <c r="C40" s="39"/>
    </row>
    <row r="41" spans="1:3" ht="27" x14ac:dyDescent="0.25">
      <c r="A41" s="37" t="s">
        <v>166</v>
      </c>
      <c r="B41" s="38" t="s">
        <v>22</v>
      </c>
      <c r="C41" s="37" t="s">
        <v>156</v>
      </c>
    </row>
    <row r="42" spans="1:3" ht="27" x14ac:dyDescent="0.25">
      <c r="A42" s="37" t="s">
        <v>167</v>
      </c>
      <c r="B42" s="38" t="s">
        <v>22</v>
      </c>
      <c r="C42" s="37" t="s">
        <v>157</v>
      </c>
    </row>
    <row r="43" spans="1:3" x14ac:dyDescent="0.25">
      <c r="A43" s="37" t="s">
        <v>168</v>
      </c>
      <c r="B43" s="38" t="s">
        <v>22</v>
      </c>
      <c r="C43" s="39" t="s">
        <v>158</v>
      </c>
    </row>
    <row r="44" spans="1:3" ht="27" x14ac:dyDescent="0.25">
      <c r="A44" s="37" t="s">
        <v>169</v>
      </c>
      <c r="B44" s="38" t="s">
        <v>22</v>
      </c>
      <c r="C44" s="39" t="s">
        <v>159</v>
      </c>
    </row>
    <row r="45" spans="1:3" ht="27" x14ac:dyDescent="0.25">
      <c r="A45" s="37" t="s">
        <v>170</v>
      </c>
      <c r="B45" s="38" t="s">
        <v>22</v>
      </c>
      <c r="C45" s="39" t="s">
        <v>160</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5" x14ac:dyDescent="0.25"/>
  <cols>
    <col min="1" max="1" width="62.28515625" customWidth="1"/>
    <col min="2" max="3" width="69.28515625" customWidth="1"/>
    <col min="4" max="16384" width="10.85546875" hidden="1"/>
  </cols>
  <sheetData>
    <row r="1" spans="1:3" ht="26.25" x14ac:dyDescent="0.25">
      <c r="A1" s="61" t="s">
        <v>43</v>
      </c>
      <c r="B1" s="61"/>
      <c r="C1" s="61"/>
    </row>
    <row r="2" spans="1:3" ht="17.100000000000001" customHeight="1" x14ac:dyDescent="0.25">
      <c r="A2" s="33" t="s">
        <v>14</v>
      </c>
      <c r="B2" s="63" t="str">
        <f>'[2]AUTOS NOTA 321'!B2:C2</f>
        <v xml:space="preserve">SINIESTRO   LEGIS </v>
      </c>
      <c r="C2" s="54"/>
    </row>
    <row r="3" spans="1:3" ht="15.95" customHeight="1" x14ac:dyDescent="0.25">
      <c r="A3" s="5" t="s">
        <v>121</v>
      </c>
      <c r="B3" s="51" t="str">
        <f>'GENERALES NOTA 322'!B2:C2</f>
        <v>68081310300220240024200</v>
      </c>
      <c r="C3" s="51"/>
    </row>
    <row r="4" spans="1:3" x14ac:dyDescent="0.25">
      <c r="A4" s="5" t="s">
        <v>110</v>
      </c>
      <c r="B4" s="51" t="str">
        <f>'GENERALES NOTA 322'!B3:C3</f>
        <v>JUZGADO SEGUNDO CIVIL DEL CIRCUITO DE BARRANCABERMEJA</v>
      </c>
      <c r="C4" s="51"/>
    </row>
    <row r="5" spans="1:3" ht="29.1" customHeight="1" x14ac:dyDescent="0.25">
      <c r="A5" s="5" t="s">
        <v>122</v>
      </c>
      <c r="B5" s="51" t="str">
        <f>'GENERALES NOTA 322'!B4:C4</f>
        <v>ALLIANZ SEGUROS DE VIDA S.A.</v>
      </c>
      <c r="C5" s="51"/>
    </row>
    <row r="6" spans="1:3" x14ac:dyDescent="0.25">
      <c r="A6" s="5" t="s">
        <v>123</v>
      </c>
      <c r="B6" s="51" t="str">
        <f>'GENERALES NOTA 322'!B5:C5</f>
        <v>ALVARO REINA SILVA (CONYUGE-), ANYER JULIAN REINA QUICENO (HIJO-27/08/1995), ALVARO FABIAN REINA QUICENO (HIJO-17/07/1998) y CRISTIAN ANDRES REINA QUICENO (HIJO-18/01/2000)</v>
      </c>
      <c r="C6" s="51"/>
    </row>
    <row r="7" spans="1:3" ht="43.5" customHeight="1" x14ac:dyDescent="0.25">
      <c r="A7" s="5" t="s">
        <v>124</v>
      </c>
      <c r="B7" s="51" t="str">
        <f>'GENERALES NOTA 322'!B6:C6</f>
        <v>DEMANDA DIRECTA</v>
      </c>
      <c r="C7" s="51"/>
    </row>
    <row r="8" spans="1:3" x14ac:dyDescent="0.25">
      <c r="A8" s="5" t="s">
        <v>101</v>
      </c>
      <c r="B8" s="51" t="s">
        <v>104</v>
      </c>
      <c r="C8" s="51"/>
    </row>
    <row r="9" spans="1:3" x14ac:dyDescent="0.25">
      <c r="A9" s="15" t="s">
        <v>40</v>
      </c>
      <c r="B9" s="95"/>
      <c r="C9" s="95"/>
    </row>
    <row r="10" spans="1:3" x14ac:dyDescent="0.25">
      <c r="A10" s="15" t="s">
        <v>143</v>
      </c>
      <c r="B10" s="51"/>
      <c r="C10" s="51"/>
    </row>
    <row r="11" spans="1:3" x14ac:dyDescent="0.25">
      <c r="A11" s="15" t="s">
        <v>142</v>
      </c>
      <c r="B11" s="96"/>
      <c r="C11" s="74"/>
    </row>
    <row r="12" spans="1:3" ht="30" x14ac:dyDescent="0.25">
      <c r="A12" s="5" t="s">
        <v>144</v>
      </c>
      <c r="B12" s="51"/>
      <c r="C12" s="51"/>
    </row>
    <row r="13" spans="1:3" ht="30" x14ac:dyDescent="0.25">
      <c r="A13" s="5" t="s">
        <v>145</v>
      </c>
      <c r="B13" s="51"/>
      <c r="C13" s="51"/>
    </row>
    <row r="14" spans="1:3" x14ac:dyDescent="0.25">
      <c r="A14" s="5" t="s">
        <v>146</v>
      </c>
      <c r="B14" s="63"/>
      <c r="C14" s="54"/>
    </row>
    <row r="15" spans="1:3" x14ac:dyDescent="0.25">
      <c r="A15" s="15" t="s">
        <v>147</v>
      </c>
      <c r="B15" s="51"/>
      <c r="C15" s="51"/>
    </row>
    <row r="16" spans="1:3" ht="100.5" customHeight="1" x14ac:dyDescent="0.25">
      <c r="A16" s="11" t="s">
        <v>148</v>
      </c>
      <c r="B16" s="74"/>
      <c r="C16" s="74"/>
    </row>
    <row r="17" ht="36.6" customHeight="1" x14ac:dyDescent="0.25"/>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100" t="s">
        <v>119</v>
      </c>
      <c r="B1" s="100"/>
      <c r="C1" s="100"/>
    </row>
    <row r="2" spans="1:3" x14ac:dyDescent="0.25">
      <c r="A2" s="33" t="s">
        <v>14</v>
      </c>
      <c r="B2" s="63" t="str">
        <f>'[2]AUTOS NOTA 321'!B2:C2</f>
        <v xml:space="preserve">SINIESTRO   LEGIS </v>
      </c>
      <c r="C2" s="54"/>
    </row>
    <row r="3" spans="1:3" ht="23.45" customHeight="1" x14ac:dyDescent="0.25">
      <c r="A3" s="5" t="s">
        <v>2</v>
      </c>
      <c r="B3" s="51" t="str">
        <f>'GENERALES NOTA 322'!B2:C2</f>
        <v>68081310300220240024200</v>
      </c>
      <c r="C3" s="51"/>
    </row>
    <row r="4" spans="1:3" x14ac:dyDescent="0.25">
      <c r="A4" s="5" t="s">
        <v>0</v>
      </c>
      <c r="B4" s="51" t="str">
        <f>'GENERALES NOTA 322'!B3:C3</f>
        <v>JUZGADO SEGUNDO CIVIL DEL CIRCUITO DE BARRANCABERMEJA</v>
      </c>
      <c r="C4" s="51"/>
    </row>
    <row r="5" spans="1:3" x14ac:dyDescent="0.25">
      <c r="A5" s="5" t="s">
        <v>93</v>
      </c>
      <c r="B5" s="51" t="str">
        <f>'GENERALES NOTA 322'!B4:C4</f>
        <v>ALLIANZ SEGUROS DE VIDA S.A.</v>
      </c>
      <c r="C5" s="51"/>
    </row>
    <row r="6" spans="1:3" x14ac:dyDescent="0.25">
      <c r="A6" s="5" t="s">
        <v>1</v>
      </c>
      <c r="B6" s="51" t="str">
        <f>'GENERALES NOTA 322'!B5:C5</f>
        <v>ALVARO REINA SILVA (CONYUGE-), ANYER JULIAN REINA QUICENO (HIJO-27/08/1995), ALVARO FABIAN REINA QUICENO (HIJO-17/07/1998) y CRISTIAN ANDRES REINA QUICENO (HIJO-18/01/2000)</v>
      </c>
      <c r="C6" s="51"/>
    </row>
    <row r="7" spans="1:3" x14ac:dyDescent="0.25">
      <c r="A7" s="5" t="s">
        <v>94</v>
      </c>
      <c r="B7" s="51" t="str">
        <f>'GENERALES NOTA 322'!B6:C6</f>
        <v>DEMANDA DIRECTA</v>
      </c>
      <c r="C7" s="51"/>
    </row>
    <row r="8" spans="1:3" x14ac:dyDescent="0.25">
      <c r="A8" s="5" t="s">
        <v>101</v>
      </c>
      <c r="B8" s="51" t="str">
        <f>'GENERALES NOTA 325'!B8:C8</f>
        <v>PROBABLE GENERALES</v>
      </c>
      <c r="C8" s="51"/>
    </row>
    <row r="9" spans="1:3" x14ac:dyDescent="0.25">
      <c r="A9" s="15" t="s">
        <v>40</v>
      </c>
      <c r="B9" s="97">
        <f>'GENERALES  NOTA 324 -478'!B17:C17</f>
        <v>496132356</v>
      </c>
      <c r="C9" s="97"/>
    </row>
    <row r="10" spans="1:3" x14ac:dyDescent="0.25">
      <c r="A10" s="5" t="s">
        <v>113</v>
      </c>
      <c r="B10" s="98">
        <v>25000000</v>
      </c>
      <c r="C10" s="98"/>
    </row>
    <row r="11" spans="1:3" ht="41.1" customHeight="1" x14ac:dyDescent="0.25">
      <c r="A11" s="5" t="s">
        <v>152</v>
      </c>
      <c r="B11" s="51"/>
      <c r="C11" s="51"/>
    </row>
    <row r="12" spans="1:3" ht="41.1" hidden="1" customHeight="1" x14ac:dyDescent="0.25">
      <c r="A12" s="5" t="s">
        <v>116</v>
      </c>
      <c r="B12" s="51"/>
      <c r="C12" s="51"/>
    </row>
    <row r="13" spans="1:3" ht="18.75" customHeight="1" x14ac:dyDescent="0.25">
      <c r="A13" s="5" t="s">
        <v>117</v>
      </c>
      <c r="B13" s="99"/>
      <c r="C13" s="99"/>
    </row>
    <row r="14" spans="1:3" x14ac:dyDescent="0.25">
      <c r="A14" s="5" t="s">
        <v>118</v>
      </c>
      <c r="B14" s="51"/>
      <c r="C14" s="51"/>
    </row>
    <row r="20" spans="4:8" x14ac:dyDescent="0.25">
      <c r="D20" t="str">
        <f t="shared" ref="D20:H20" si="0">UPPER(D18)</f>
        <v/>
      </c>
      <c r="E20" t="str">
        <f t="shared" si="0"/>
        <v/>
      </c>
      <c r="F20" t="str">
        <f t="shared" si="0"/>
        <v/>
      </c>
      <c r="G20" t="str">
        <f t="shared" si="0"/>
        <v/>
      </c>
      <c r="H20" t="str">
        <f t="shared" si="0"/>
        <v/>
      </c>
    </row>
    <row r="21" spans="4:8" x14ac:dyDescent="0.25">
      <c r="D21" t="str">
        <f t="shared" ref="D21:H21" si="1">UPPER(D19)</f>
        <v/>
      </c>
      <c r="E21" t="str">
        <f t="shared" si="1"/>
        <v/>
      </c>
      <c r="F21" t="str">
        <f t="shared" si="1"/>
        <v/>
      </c>
      <c r="G21" t="str">
        <f t="shared" si="1"/>
        <v/>
      </c>
      <c r="H21" t="str">
        <f t="shared" si="1"/>
        <v/>
      </c>
    </row>
    <row r="22" spans="4:8" x14ac:dyDescent="0.25">
      <c r="D22" t="str">
        <f t="shared" ref="D22:H22" si="2">UPPER(D20)</f>
        <v/>
      </c>
      <c r="E22" t="str">
        <f t="shared" si="2"/>
        <v/>
      </c>
      <c r="F22" t="str">
        <f t="shared" si="2"/>
        <v/>
      </c>
      <c r="G22" t="str">
        <f t="shared" si="2"/>
        <v/>
      </c>
      <c r="H22" t="str">
        <f t="shared" si="2"/>
        <v/>
      </c>
    </row>
    <row r="23" spans="4:8" x14ac:dyDescent="0.25">
      <c r="D23" t="str">
        <f>UPPER(D21)</f>
        <v/>
      </c>
      <c r="E23" t="str">
        <f t="shared" ref="E23:H23" si="3">UPPER(E21)</f>
        <v/>
      </c>
      <c r="F23" t="str">
        <f t="shared" si="3"/>
        <v/>
      </c>
      <c r="G23" t="str">
        <f t="shared" si="3"/>
        <v/>
      </c>
      <c r="H23" t="str">
        <f t="shared" si="3"/>
        <v/>
      </c>
    </row>
    <row r="24" spans="4:8" x14ac:dyDescent="0.25">
      <c r="D24" t="str">
        <f t="shared" ref="D24:H24" si="4">UPPER(D22)</f>
        <v/>
      </c>
      <c r="E24" t="str">
        <f t="shared" si="4"/>
        <v/>
      </c>
      <c r="F24" t="str">
        <f t="shared" si="4"/>
        <v/>
      </c>
      <c r="G24" t="str">
        <f t="shared" si="4"/>
        <v/>
      </c>
      <c r="H24" t="str">
        <f t="shared" si="4"/>
        <v/>
      </c>
    </row>
    <row r="25" spans="4:8" x14ac:dyDescent="0.25">
      <c r="D25" t="str">
        <f t="shared" ref="D25:H25" si="5">UPPER(D23)</f>
        <v/>
      </c>
      <c r="E25" t="str">
        <f t="shared" si="5"/>
        <v/>
      </c>
      <c r="F25" t="str">
        <f t="shared" si="5"/>
        <v/>
      </c>
      <c r="G25" t="str">
        <f t="shared" si="5"/>
        <v/>
      </c>
      <c r="H25" t="str">
        <f t="shared" si="5"/>
        <v/>
      </c>
    </row>
  </sheetData>
  <mergeCells count="14">
    <mergeCell ref="B6:C6"/>
    <mergeCell ref="A1:C1"/>
    <mergeCell ref="B2:C2"/>
    <mergeCell ref="B3:C3"/>
    <mergeCell ref="B4:C4"/>
    <mergeCell ref="B5:C5"/>
    <mergeCell ref="B14:C14"/>
    <mergeCell ref="B7:C7"/>
    <mergeCell ref="B8:C8"/>
    <mergeCell ref="B9:C9"/>
    <mergeCell ref="B10:C10"/>
    <mergeCell ref="B11:C11"/>
    <mergeCell ref="B13:C13"/>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3" ht="18.75" x14ac:dyDescent="0.25">
      <c r="A1" s="100" t="s">
        <v>120</v>
      </c>
      <c r="B1" s="100"/>
      <c r="C1" s="100"/>
    </row>
    <row r="2" spans="1:3" ht="14.1" customHeight="1" x14ac:dyDescent="0.25">
      <c r="A2" s="13" t="s">
        <v>14</v>
      </c>
      <c r="B2" s="63" t="str">
        <f>'[2]AUTOS NOTA 321'!B2:C2</f>
        <v xml:space="preserve">SINIESTRO   LEGIS </v>
      </c>
      <c r="C2" s="54"/>
    </row>
    <row r="3" spans="1:3" x14ac:dyDescent="0.25">
      <c r="A3" s="5" t="s">
        <v>2</v>
      </c>
      <c r="B3" s="51" t="str">
        <f>'GENERALES NOTA 322'!B2:C2</f>
        <v>68081310300220240024200</v>
      </c>
      <c r="C3" s="51"/>
    </row>
    <row r="4" spans="1:3" x14ac:dyDescent="0.25">
      <c r="A4" s="5" t="s">
        <v>0</v>
      </c>
      <c r="B4" s="51" t="str">
        <f>'GENERALES NOTA 322'!B3:C3</f>
        <v>JUZGADO SEGUNDO CIVIL DEL CIRCUITO DE BARRANCABERMEJA</v>
      </c>
      <c r="C4" s="51"/>
    </row>
    <row r="5" spans="1:3" x14ac:dyDescent="0.25">
      <c r="A5" s="5" t="s">
        <v>93</v>
      </c>
      <c r="B5" s="51" t="str">
        <f>'GENERALES NOTA 322'!B4:C4</f>
        <v>ALLIANZ SEGUROS DE VIDA S.A.</v>
      </c>
      <c r="C5" s="51"/>
    </row>
    <row r="6" spans="1:3" x14ac:dyDescent="0.25">
      <c r="A6" s="5" t="s">
        <v>1</v>
      </c>
      <c r="B6" s="51" t="str">
        <f>'GENERALES NOTA 322'!B5:C5</f>
        <v>ALVARO REINA SILVA (CONYUGE-), ANYER JULIAN REINA QUICENO (HIJO-27/08/1995), ALVARO FABIAN REINA QUICENO (HIJO-17/07/1998) y CRISTIAN ANDRES REINA QUICENO (HIJO-18/01/2000)</v>
      </c>
      <c r="C6" s="51"/>
    </row>
    <row r="7" spans="1:3" x14ac:dyDescent="0.25">
      <c r="A7" s="5" t="s">
        <v>94</v>
      </c>
      <c r="B7" s="51" t="str">
        <f>'GENERALES NOTA 322'!B6:C6</f>
        <v>DEMANDA DIRECTA</v>
      </c>
      <c r="C7" s="51"/>
    </row>
    <row r="8" spans="1:3" x14ac:dyDescent="0.25">
      <c r="A8" s="5" t="s">
        <v>114</v>
      </c>
      <c r="B8" s="51" t="str">
        <f>'GENERALES NOTA 325'!B8:C8</f>
        <v>PROBABLE GENERALES</v>
      </c>
      <c r="C8" s="51"/>
    </row>
    <row r="9" spans="1:3" ht="24" customHeight="1" x14ac:dyDescent="0.25">
      <c r="A9" s="5" t="s">
        <v>115</v>
      </c>
      <c r="B9" s="51"/>
      <c r="C9" s="51"/>
    </row>
    <row r="10" spans="1:3" ht="88.5" customHeight="1" x14ac:dyDescent="0.25">
      <c r="A10" s="5" t="s">
        <v>149</v>
      </c>
      <c r="B10" s="51"/>
      <c r="C10" s="51"/>
    </row>
    <row r="11" spans="1:3" ht="43.5" customHeight="1" x14ac:dyDescent="0.25">
      <c r="A11" s="103"/>
      <c r="B11" s="103"/>
      <c r="C11" s="103"/>
    </row>
    <row r="12" spans="1:3" hidden="1" x14ac:dyDescent="0.25">
      <c r="A12" s="104"/>
      <c r="B12" s="104"/>
      <c r="C12" s="104"/>
    </row>
    <row r="13" spans="1:3" ht="18.75" x14ac:dyDescent="0.25">
      <c r="A13" s="100" t="s">
        <v>150</v>
      </c>
      <c r="B13" s="100"/>
      <c r="C13" s="100"/>
    </row>
    <row r="14" spans="1:3" x14ac:dyDescent="0.25">
      <c r="A14" s="23" t="s">
        <v>31</v>
      </c>
      <c r="B14" s="83" t="s">
        <v>44</v>
      </c>
      <c r="C14" s="84"/>
    </row>
    <row r="15" spans="1:3" ht="30" x14ac:dyDescent="0.25">
      <c r="A15" s="21" t="s">
        <v>32</v>
      </c>
      <c r="B15" s="81"/>
      <c r="C15" s="82"/>
    </row>
    <row r="16" spans="1:3" ht="45" x14ac:dyDescent="0.25">
      <c r="A16" s="14" t="s">
        <v>39</v>
      </c>
      <c r="B16" s="89">
        <f>((C18+C19+C21+C22)-C25)*C24*C26</f>
        <v>100000000</v>
      </c>
      <c r="C16" s="89"/>
    </row>
    <row r="17" spans="1:3" x14ac:dyDescent="0.25">
      <c r="A17" s="23" t="s">
        <v>40</v>
      </c>
      <c r="B17" s="93" t="s">
        <v>35</v>
      </c>
      <c r="C17" s="94"/>
    </row>
    <row r="18" spans="1:3" x14ac:dyDescent="0.25">
      <c r="A18" s="91"/>
      <c r="B18" s="22" t="s">
        <v>36</v>
      </c>
      <c r="C18" s="19">
        <v>100000000</v>
      </c>
    </row>
    <row r="19" spans="1:3" x14ac:dyDescent="0.25">
      <c r="A19" s="92"/>
      <c r="B19" s="22" t="s">
        <v>37</v>
      </c>
      <c r="C19" s="19">
        <v>0</v>
      </c>
    </row>
    <row r="20" spans="1:3" x14ac:dyDescent="0.25">
      <c r="A20" s="92"/>
      <c r="B20" s="87" t="s">
        <v>38</v>
      </c>
      <c r="C20" s="88"/>
    </row>
    <row r="21" spans="1:3" x14ac:dyDescent="0.25">
      <c r="A21" s="92"/>
      <c r="B21" s="22" t="s">
        <v>96</v>
      </c>
      <c r="C21" s="19">
        <v>0</v>
      </c>
    </row>
    <row r="22" spans="1:3" ht="30" x14ac:dyDescent="0.25">
      <c r="A22" s="92"/>
      <c r="B22" s="22" t="s">
        <v>98</v>
      </c>
      <c r="C22" s="19">
        <v>0</v>
      </c>
    </row>
    <row r="23" spans="1:3" x14ac:dyDescent="0.25">
      <c r="A23" s="92"/>
      <c r="B23" s="87" t="s">
        <v>99</v>
      </c>
      <c r="C23" s="88"/>
    </row>
    <row r="24" spans="1:3" x14ac:dyDescent="0.25">
      <c r="A24" s="25"/>
      <c r="B24" s="22" t="s">
        <v>103</v>
      </c>
      <c r="C24" s="26">
        <v>1</v>
      </c>
    </row>
    <row r="25" spans="1:3" x14ac:dyDescent="0.25">
      <c r="A25" s="27"/>
      <c r="B25" s="22" t="s">
        <v>100</v>
      </c>
      <c r="C25" s="28">
        <v>0</v>
      </c>
    </row>
    <row r="26" spans="1:3" x14ac:dyDescent="0.25">
      <c r="A26" s="27"/>
      <c r="B26" s="22" t="s">
        <v>112</v>
      </c>
      <c r="C26" s="26">
        <v>1</v>
      </c>
    </row>
    <row r="27" spans="1:3" x14ac:dyDescent="0.25">
      <c r="A27" s="18" t="s">
        <v>91</v>
      </c>
      <c r="B27" s="89">
        <f>IFERROR(B16*(VLOOKUP(B14,Hoja2!$G$1:$H$6,2,0)),16666)</f>
        <v>16666</v>
      </c>
      <c r="C27" s="89"/>
    </row>
    <row r="28" spans="1:3" ht="95.25" customHeight="1" x14ac:dyDescent="0.25">
      <c r="A28" s="34" t="s">
        <v>151</v>
      </c>
      <c r="B28" s="101"/>
      <c r="C28" s="102"/>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102</v>
      </c>
    </row>
    <row r="2" spans="1:1" x14ac:dyDescent="0.25">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703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8" t="s">
        <v>47</v>
      </c>
      <c r="B1" t="s">
        <v>21</v>
      </c>
      <c r="C1" s="8" t="s">
        <v>20</v>
      </c>
      <c r="D1" s="8" t="s">
        <v>48</v>
      </c>
      <c r="E1" s="3" t="s">
        <v>5</v>
      </c>
      <c r="F1" s="2" t="s">
        <v>46</v>
      </c>
      <c r="G1" s="2" t="s">
        <v>104</v>
      </c>
      <c r="H1" s="4">
        <v>0.7</v>
      </c>
      <c r="I1" t="s">
        <v>3</v>
      </c>
      <c r="J1" t="s">
        <v>66</v>
      </c>
      <c r="L1" t="s">
        <v>111</v>
      </c>
      <c r="N1" s="2" t="s">
        <v>140</v>
      </c>
    </row>
    <row r="2" spans="1:14" x14ac:dyDescent="0.25">
      <c r="A2" t="s">
        <v>52</v>
      </c>
      <c r="B2" t="s">
        <v>22</v>
      </c>
      <c r="C2" t="s">
        <v>56</v>
      </c>
      <c r="D2" s="2" t="s">
        <v>49</v>
      </c>
      <c r="E2" s="1" t="s">
        <v>8</v>
      </c>
      <c r="F2" s="2" t="s">
        <v>44</v>
      </c>
      <c r="G2" s="2" t="s">
        <v>105</v>
      </c>
      <c r="H2" s="4">
        <v>0.25</v>
      </c>
      <c r="I2" t="s">
        <v>62</v>
      </c>
      <c r="J2" t="s">
        <v>67</v>
      </c>
      <c r="L2" t="s">
        <v>95</v>
      </c>
      <c r="N2" s="2" t="s">
        <v>141</v>
      </c>
    </row>
    <row r="3" spans="1:14" x14ac:dyDescent="0.25">
      <c r="A3" t="s">
        <v>53</v>
      </c>
      <c r="C3" t="s">
        <v>57</v>
      </c>
      <c r="D3" s="2" t="s">
        <v>50</v>
      </c>
      <c r="E3" s="1" t="s">
        <v>9</v>
      </c>
      <c r="F3" s="2" t="s">
        <v>45</v>
      </c>
      <c r="G3" s="2" t="s">
        <v>106</v>
      </c>
      <c r="H3" s="4">
        <v>0.55000000000000004</v>
      </c>
      <c r="I3" t="s">
        <v>63</v>
      </c>
      <c r="J3" t="s">
        <v>68</v>
      </c>
      <c r="N3" s="2" t="s">
        <v>44</v>
      </c>
    </row>
    <row r="4" spans="1:14" x14ac:dyDescent="0.25">
      <c r="A4" t="s">
        <v>54</v>
      </c>
      <c r="C4" t="s">
        <v>58</v>
      </c>
      <c r="E4" s="1" t="s">
        <v>10</v>
      </c>
      <c r="G4" s="2" t="s">
        <v>107</v>
      </c>
      <c r="H4" s="4">
        <v>0.15</v>
      </c>
      <c r="I4" t="s">
        <v>64</v>
      </c>
      <c r="J4" t="s">
        <v>69</v>
      </c>
      <c r="N4" s="2"/>
    </row>
    <row r="5" spans="1:14" x14ac:dyDescent="0.25">
      <c r="A5" t="s">
        <v>55</v>
      </c>
      <c r="E5" s="1" t="s">
        <v>6</v>
      </c>
      <c r="G5" s="2" t="s">
        <v>108</v>
      </c>
      <c r="H5" s="4">
        <v>0.7</v>
      </c>
      <c r="I5" t="s">
        <v>65</v>
      </c>
      <c r="J5" t="s">
        <v>70</v>
      </c>
      <c r="N5" s="2"/>
    </row>
    <row r="6" spans="1:14" x14ac:dyDescent="0.25">
      <c r="E6" s="1" t="s">
        <v>7</v>
      </c>
      <c r="G6" s="2" t="s">
        <v>109</v>
      </c>
      <c r="H6" s="4">
        <v>0.3</v>
      </c>
      <c r="J6" t="s">
        <v>71</v>
      </c>
      <c r="N6" s="2"/>
    </row>
    <row r="7" spans="1:14" x14ac:dyDescent="0.25">
      <c r="E7" s="1" t="s">
        <v>12</v>
      </c>
      <c r="G7" s="2" t="s">
        <v>44</v>
      </c>
      <c r="N7" s="2" t="s">
        <v>44</v>
      </c>
    </row>
    <row r="8" spans="1:14" x14ac:dyDescent="0.25">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Yuliana Valentina Jacome Duran</cp:lastModifiedBy>
  <dcterms:created xsi:type="dcterms:W3CDTF">2020-12-07T14:41:17Z</dcterms:created>
  <dcterms:modified xsi:type="dcterms:W3CDTF">2025-03-19T23:10:39Z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