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CEEFB183-074B-4ACB-8511-B23136446122}" xr6:coauthVersionLast="47" xr6:coauthVersionMax="47" xr10:uidLastSave="{00000000-0000-0000-0000-000000000000}"/>
  <bookViews>
    <workbookView xWindow="-28920" yWindow="-120" windowWidth="29040" windowHeight="15720" firstSheet="1" activeTab="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 l="1"/>
  <c r="B20" i="8"/>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<sst xmlns="http://schemas.openxmlformats.org/spreadsheetml/2006/main" count="332" uniqueCount="218">
  <si>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</si>
  <si>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</si>
  <si>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</si>
  <si>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</si>
  <si>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</si>
  <si>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</si>
  <si>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</si>
  <si>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</si>
  <si>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</si>
  <si>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</si>
  <si>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</si>
  <si>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</si>
  <si>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</si>
  <si>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</si>
  <si>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</si>
  <si>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</si>
  <si>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</si>
  <si>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</si>
  <si>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</si>
  <si>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</si>
  <si>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</si>
  <si>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</si>
  <si>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</si>
  <si>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</si>
  <si>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</si>
  <si>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</si>
  <si>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</si>
  <si>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</si>
  <si>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</si>
  <si>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</si>
  <si>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</si>
  <si>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</si>
  <si>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</si>
  <si>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</si>
  <si>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</si>
  <si>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</si>
  <si>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</si>
  <si>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</si>
  <si>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</si>
  <si>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</si>
  <si>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</si>
  <si>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</si>
  <si>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</si>
  <si>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</si>
  <si>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</si>
  <si>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</si>
  <si>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</si>
  <si>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</si>
  <si>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</si>
  <si>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</si>
  <si>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</si>
  <si>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</si>
  <si>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</si>
  <si>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</si>
  <si>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</si>
  <si>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</si>
  <si>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</si>
  <si>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</si>
  <si>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</si>
  <si>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</si>
  <si>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</si>
  <si>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</si>
  <si>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</si>
  <si>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</si>
  <si>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</si>
  <si>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</si>
  <si>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</si>
  <si>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</si>
  <si>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</si>
  <si>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</si>
  <si>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</si>
  <si>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</si>
  <si>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</si>
  <si>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</si>
  <si>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</si>
  <si>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</si>
  <si>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</si>
  <si>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</si>
  <si>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</si>
  <si>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</si>
  <si>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</si>
  <si>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</si>
  <si>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</si>
  <si>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</si>
  <si>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</si>
  <si>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</si>
  <si>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</si>
  <si>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</si>
  <si>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</si>
  <si>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</si>
  <si>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</si>
  <si>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</si>
  <si>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</si>
  <si>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</si>
  <si>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</si>
  <si>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</si>
  <si>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</si>
  <si>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</si>
  <si>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</si>
  <si>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</si>
  <si>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</si>
  <si>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</si>
  <si>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</si>
  <si>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</si>
  <si>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</si>
  <si>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</si>
  <si>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</si>
  <si>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</si>
  <si>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</si>
  <si>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</si>
  <si>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</si>
  <si>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</si>
  <si>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</si>
  <si>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</si>
  <si>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</si>
  <si>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</si>
  <si>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</si>
  <si>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</si>
  <si>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</si>
  <si>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</si>
  <si>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</si>
  <si>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</si>
  <si>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</si>
  <si>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</si>
  <si>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</si>
  <si>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</si>
  <si>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</si>
  <si>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</si>
  <si>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</si>
  <si>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</si>
  <si>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</si>
  <si>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</si>
  <si>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</si>
  <si>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</si>
  <si>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</si>
  <si>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</si>
  <si>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</si>
  <si>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</si>
  <si>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</si>
  <si>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</si>
  <si>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</si>
  <si>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</si>
  <si>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</si>
  <si>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</si>
  <si>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</si>
  <si>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</si>
  <si>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</si>
  <si>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</si>
  <si>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</si>
  <si>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</si>
  <si>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</si>
  <si>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</si>
  <si>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</si>
  <si>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</si>
  <si>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</si>
  <si>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</si>
  <si>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</si>
  <si>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</si>
  <si>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</si>
  <si>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</si>
  <si>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</si>
  <si>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</si>
  <si>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</si>
  <si>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</si>
  <si>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</si>
  <si>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</si>
  <si>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</si>
  <si>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</si>
  <si>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</si>
  <si>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</si>
  <si>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</si>
  <si>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</si>
  <si>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</si>
  <si>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</si>
  <si>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</si>
  <si>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</si>
  <si>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</si>
  <si>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</si>
  <si>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</si>
  <si>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</si>
  <si>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</si>
  <si>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</si>
  <si>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</si>
  <si>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</si>
  <si>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</si>
  <si>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</si>
  <si>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</si>
  <si>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</si>
  <si>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</si>
  <si>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</si>
  <si>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</si>
  <si>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</si>
  <si>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</si>
  <si>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</si>
  <si>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</si>
  <si>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BERNARDO BIELOSTOTZKY BERMUDEZ</t>
  </si>
  <si>
    <t>ALLIANZ SEGUROS S.A.</t>
  </si>
  <si>
    <t>NO ESPECIFICA</t>
  </si>
  <si>
    <t>HJT980</t>
  </si>
  <si>
    <t>SUPERINTEDENCIA FINANCIERA DE COLOMBIA</t>
  </si>
  <si>
    <t>N/A</t>
  </si>
  <si>
    <t xml:space="preserve">SIN AUDIENCIA </t>
  </si>
  <si>
    <t>2025015691</t>
  </si>
  <si>
    <t xml:space="preserve">El señor Bernardo es propietario del vehículo de placas HJT-980 el cual cuenta con una póliza expedida por Allianz, debido a unos daños sufridos por el rodante, el demandante pidió a la compañía la reparación correspondiente, sin embargo después de una revisión por el Concesionario Colautos la compañía le informó que no contaban con las piezas para la reparación y que por ende se procedería con el arreglo directo. En consecuencia se ofreció $21.843.000 menos el deduible de 1.1 SMLMV, monto con el cual el demandante no está de acuerdo, puesto que indica que la reparación tiene un valor de $49.308.000. Adicionalmente, solicita que se les reconozca el valor del amparo de gastos de movilización. </t>
  </si>
  <si>
    <t>SINIESTRO  147075216   apl   214764</t>
  </si>
  <si>
    <t>Duración: Desde las 00:00 horas del 21/12/2024 hasta las 24:00 horas del 20/12/2025.</t>
  </si>
  <si>
    <t>no es posible realizar la reparación de tu vehiculo dado que el taller actual, así como la red de talleres de la marca no cuentan con las piezas requeridas y nos informan que dado el año modelo, desde origen (fabrica) ya no cuentan con las mismas, ahora bien, en aras de brindar  solución  a  tu  caso,generaremos  el  pago  anticipado  a  la  reparación,  como  te  fue  informado telefónicamente, en próximos dias te allegaremos el contrato de indemnización acorde a los costos de laintervencióny ya descontado el deducible, posterior al pago realizaremos el acompañamiento para validar la culminación de la reparación.</t>
  </si>
  <si>
    <t xml:space="preserve">1. INEXISTENCIA DE OBLIGACIÓN DE ALLIANZ SEGUROS S.A. POR CUANTO EL VALOR DE LA REPARACIÓN SE ENCUENTRA LISTO PARA SER ENTREGADO. 
2. INEXISTENCIA DE OBLIGACIÓN INDEMNIZATORIA RESPECTO AL AMPARO DE DAÑOS DE MAYOR CUANTÍA DADO QUE EL DAÑO DEL VEHÍCULO NO SUPERA EL 75% DEL VALOR ASEGURADO - INCUMPLIMIENTO DE LA CARGA DE LA PRUEBA ESTABLECIDA EN EL ARTÍCULO 1077 DEL CÓDIGO DE COMERCIO. 
3. INEXISTENCIA DE RESPONSABILIDAD DE ALLIANZ SEGUROS S.A. EN TANTO CUMPLIÓ CON SUS OBLIGACIONES CONTRACTUALES Y NO SE SUSTRAJO DEL PAGO - DILIGENCIA EN EL PROCESO DE INDEMNIZACIÓN. 
4. MORA CREDITORIA DEL ASEGURADO E IMPOSIBILIDAD DE DESCONOCER LA MODALIDAD DE INDEMNIZACIÓN COMO ALTERNATIVA. 
5. EXCEPCIÓN DE INEXISTENCIA DE RESPONSABILIDAD DE ALLIANZ SEGUROS S.A. EN LA OBTENCIÓN DE LOS REPUESTOS, AL ESTAR ANTE UN EVENTO DE FUERZA MAYOR. 
6. IMPROCEDENCIA DE LA PRETENSIÓN DE VEHÍCULO DE REEMPLAZO. 
7. RIESGOS EXPRESAMENTE EXCLUIDOS DE COBERTURA EN LA PÓLIZA DE SEGURO AUTOMÓVILES INDIVIDUAL LIVIANOS PARTICULARES.  
8. IMPROCEDENCIA DE RECONOCIMIENTO DE GASTOS DE MOVILIZACIÓN – AMPARO EXCLUSIVO PARA DAÑOS DE MAYOR CUANTÍA. 
9. CARÁCTER MERAMENTE INDEMNIZATORIO QUE REVISTEN LOS CONTRATOS DE SEGURO. 
10. EN CUALQUIER CASO, DE NINGUNA FORMA SE PODRÁ EXCEDER EL LÍMITE DEL VALOR ASEGURADO. 
11. EN TODO CASO, DEBERÁ TENERSE EN CUENTA EL VALOR PACTADO POR CONCEPTO DE DEDUCIBLE.
</t>
  </si>
  <si>
    <t>NO APLICA (DAÑOS)</t>
  </si>
  <si>
    <t>Valor de la reparación</t>
  </si>
  <si>
    <t xml:space="preserve">Valor de la reparación </t>
  </si>
  <si>
    <t>La contingencia se califica como PROBABLE, toda vez que la Póliza presta cobertura material y temporal frente al amparo de Daños de menor cuantía señalado en el contrato de seguro.
Lo primero que debe tomarse en consideración es que la Póliza de Automóviles Individual Livianos Particulares No. 023362388/0, cuyo asegurado es el señor Bernardo Bielostotzky Bermúdez, presta cobertura temporal y material, de conformidad con los hechos y pretensiones expuestos en el libelo de la demanda. Frente a la cobertura temporal, debe señalarse que el hecho, esto es, el accidente que involucró el vehículo asegurado de placas HJT 980, ocurrió el 9 de diciembre de 2024, es decir, dentro de la vigencia de la póliza, comprendida entre el 21 de diciembre de 2023 y el 21 de diciembre de 2024. Aunado a ello, presta cobertura material, en tanto el siniestro se enmarca dentro del amparo de daños de menor cuantía, conforme a lo previsto en el clausulado general del contrato de seguro.
Por otro lado, frente a la obligación indemnizatoria de la compañía, debe indicarse que en este caso no se configuran circunstancias que justifiquen el reconocimiento del valor asegurado por concepto de pérdida total o daños de mayor cuantía, como lo pretende el asegurado. Tal como se desprende de la valoración del vehículo realizada a través de la plataforma Audatex, los daños identificados no alcanzan el umbral del 75% del valor comercial del vehículo, necesario para declarar la pérdida total. Por el contrario, las afectaciones representan menos del 40% del valor total asegurado, fijado en $67.000.000. No obstante, se debe tener en cuenta que, conforme a la referida valoración técnica, sí se identifican daños que requieren reemplazo de ciertos componentes, por lo que se configura la operancia del amparo de daños de menor cuantía, riesgo respecto del cual no solo se probó la ocurrencia del siniestro, sino que también fue expresamente reconocido por Allianz Seguros S.A., conforme a las comunicaciones sostenidas con el asegurado. Finalmente, teniendo en cuenta que los elementos requeridos para la reparación no se encuentran disponibles en el mercado nacional, según información del concesionario autorizado, y que el condicionado general de la póliza faculta a la aseguradora a optar por el pago en dinero en esos casos, la compañía procedió a ofrecer una indemnización equivalente al valor cotizado por un proveedor autorizado, por la suma de $21.844.595, correspondiente a los elementos y servicios necesarios para la reparación. Dicha oferta se encuentra sujeta al deducible pactado de 1.1 S.M.M.L.V., equivalente a $1.430.000 para el año 2024, y representa el cumplimiento de la obligación indemnizatoria en los términos del contrato de seguro. En ese sentido, la obligación de la compañía de indemnizar al señor Bernardo Bielostotzky Bermúdez se enmarca en los términos contractuales que le permiten optar por el pago en dinero, y se ha materializado mediante la oferta basada en la cotización formal allegada, correspondiente al estimado por repuestos, insumos y mano de obra necesarios para la reparación del vehículo. No obstante, pese a lo expuesto, la contigencia se califica como probable dado que la compañia aseguradora sieguramente resultara condenada a la afectación de la póliza por el daño de menor cuantía.
 En todo caso, debe tenerse en cuenta que la cláusula de arreglo directo que está siendo uitilizada por Allianz para el ofrecimiento, se encuentra en el condicionado general de la poliza, razón por la cual  sera materia de discusión en el proceso, si se entregaron o no, las condiciones generales al asegurado al momento de la contratación de la póliza, pues de ello dependera la inoponibilidad de dicha cláusula al asegurado.</t>
  </si>
  <si>
    <t>La liquidación objetiva de perjuicios se estima en la suma de  de $20.415.595  teniendo en cuenta las siguientes consideraciones:
 1. Valor de la reparación: La suma $21.845.585 según la cotizacion proferida por Casa Toro S.A BIC remitida a Allianz el dia 3 de febrero de 2025. 
2. Deducible: De conformidad con el condicionado de la póliza se pactó el valor de de 1.1 S.M.M.L.V por concepto de deducible que para la fecha de ocurrencia del siniestro, es decir,  para el 9 de diciembre de 2024  equivale a $1.430.000. Arrojando como resultado final la suma de $20.415.595.</t>
  </si>
  <si>
    <t>si</t>
  </si>
  <si>
    <t>147075216 - Apl. 214764</t>
  </si>
  <si>
    <t xml:space="preserve">COMENTARIOS ABOGADO EXTERNO </t>
  </si>
  <si>
    <t>Dra. se cargó auto fija fecha audiencia para el 04 agosto del 2025 a las 2:00 pm.
- Se necesita representante legal; el doctor Carlos Prieto tiene disponibilidad para atender esta diligencia.
- Se sugiere conciliar, debido a la contingencia probable del proceso.
Por tanto, solicitamos el 70% de nuestra liquidación objetivada, cifra que asciende a $14.290.917</t>
  </si>
  <si>
    <t xml:space="preserve">Buenos dias, se autoriza la asitencia del dr carlos, igualmente, de autoriza la suma solitada pago a 15 dias o menos.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</si>
</sst>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6" fontId="4"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4" fontId="0" fillId="5" borderId="1" xfId="3" applyFon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2" sqref="B2:C6"/>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5" t="s">
        <v>0</v>
      </c>
      <c r="B1" s="55"/>
      <c r="C1" s="55"/>
    </row>
    <row r="2" spans="1:3" x14ac:dyDescent="0.35">
      <c r="A2" s="5" t="s">
        <v>162</v>
      </c>
      <c r="B2" s="59" t="s">
        <v>202</v>
      </c>
      <c r="C2" s="60"/>
    </row>
    <row r="3" spans="1:3" x14ac:dyDescent="0.35">
      <c r="A3" s="5" t="s">
        <v>126</v>
      </c>
      <c r="B3" s="57" t="s">
        <v>199</v>
      </c>
      <c r="C3" s="58"/>
    </row>
    <row r="4" spans="1:3" x14ac:dyDescent="0.35">
      <c r="A4" s="5" t="s">
        <v>141</v>
      </c>
      <c r="B4" s="57" t="s">
        <v>196</v>
      </c>
      <c r="C4" s="58"/>
    </row>
    <row r="5" spans="1:3" ht="31.5" customHeight="1" x14ac:dyDescent="0.35">
      <c r="A5" s="5" t="s">
        <v>142</v>
      </c>
      <c r="B5" s="57" t="s">
        <v>195</v>
      </c>
      <c r="C5" s="58"/>
    </row>
    <row r="6" spans="1:3" x14ac:dyDescent="0.35">
      <c r="A6" s="5" t="s">
        <v>143</v>
      </c>
      <c r="B6" s="56" t="s">
        <v>104</v>
      </c>
      <c r="C6" s="56"/>
    </row>
    <row r="7" spans="1:3" x14ac:dyDescent="0.35">
      <c r="A7" s="25" t="s">
        <v>144</v>
      </c>
      <c r="B7" s="57" t="s">
        <v>110</v>
      </c>
      <c r="C7" s="58"/>
    </row>
    <row r="8" spans="1:3" ht="23.15" customHeight="1" x14ac:dyDescent="0.35">
      <c r="A8" s="26" t="s">
        <v>145</v>
      </c>
      <c r="B8" s="56" t="s">
        <v>208</v>
      </c>
      <c r="C8" s="56"/>
    </row>
    <row r="9" spans="1:3" x14ac:dyDescent="0.35">
      <c r="A9" s="26" t="s">
        <v>146</v>
      </c>
      <c r="B9" s="56" t="s">
        <v>200</v>
      </c>
      <c r="C9" s="56"/>
    </row>
    <row r="10" spans="1:3" x14ac:dyDescent="0.35">
      <c r="A10" s="26" t="s">
        <v>147</v>
      </c>
      <c r="B10" s="56" t="s">
        <v>200</v>
      </c>
      <c r="C10" s="56"/>
    </row>
    <row r="11" spans="1:3" ht="30" customHeight="1" x14ac:dyDescent="0.35">
      <c r="A11" s="27" t="s">
        <v>148</v>
      </c>
      <c r="B11" s="56" t="s">
        <v>200</v>
      </c>
      <c r="C11" s="56"/>
    </row>
    <row r="12" spans="1:3" ht="30" customHeight="1" x14ac:dyDescent="0.35">
      <c r="A12" s="5" t="s">
        <v>149</v>
      </c>
      <c r="B12" s="56" t="s">
        <v>200</v>
      </c>
      <c r="C12" s="56"/>
    </row>
    <row r="13" spans="1:3" x14ac:dyDescent="0.35">
      <c r="A13" s="5" t="s">
        <v>150</v>
      </c>
      <c r="B13" s="56" t="s">
        <v>200</v>
      </c>
      <c r="C13" s="56"/>
    </row>
    <row r="14" spans="1:3" x14ac:dyDescent="0.35">
      <c r="A14" s="5" t="s">
        <v>151</v>
      </c>
      <c r="B14" s="56" t="s">
        <v>200</v>
      </c>
      <c r="C14" s="56"/>
    </row>
    <row r="15" spans="1:3" x14ac:dyDescent="0.35">
      <c r="A15" s="5" t="s">
        <v>152</v>
      </c>
      <c r="B15" s="56" t="s">
        <v>200</v>
      </c>
      <c r="C15" s="56"/>
    </row>
    <row r="16" spans="1:3" x14ac:dyDescent="0.35">
      <c r="A16" s="5" t="s">
        <v>153</v>
      </c>
      <c r="B16" s="56" t="s">
        <v>200</v>
      </c>
      <c r="C16" s="56"/>
    </row>
    <row r="17" spans="1:3" ht="15" customHeight="1" x14ac:dyDescent="0.35">
      <c r="A17" s="5" t="s">
        <v>154</v>
      </c>
      <c r="B17" s="56" t="s">
        <v>200</v>
      </c>
      <c r="C17" s="56"/>
    </row>
    <row r="18" spans="1:3" x14ac:dyDescent="0.35">
      <c r="A18" s="5" t="s">
        <v>155</v>
      </c>
      <c r="B18" s="56" t="s">
        <v>200</v>
      </c>
      <c r="C18" s="56"/>
    </row>
    <row r="19" spans="1:3" ht="18.75" customHeight="1" x14ac:dyDescent="0.35">
      <c r="A19" s="5" t="s">
        <v>156</v>
      </c>
      <c r="B19" s="56" t="s">
        <v>200</v>
      </c>
      <c r="C19" s="56"/>
    </row>
    <row r="20" spans="1:3" x14ac:dyDescent="0.35">
      <c r="A20" s="5" t="s">
        <v>157</v>
      </c>
      <c r="B20" s="56" t="s">
        <v>200</v>
      </c>
      <c r="C20" s="56"/>
    </row>
    <row r="21" spans="1:3" ht="17.25" customHeight="1" x14ac:dyDescent="0.35">
      <c r="A21" s="5" t="s">
        <v>158</v>
      </c>
      <c r="B21" s="56" t="s">
        <v>200</v>
      </c>
      <c r="C21" s="56"/>
    </row>
    <row r="22" spans="1:3" x14ac:dyDescent="0.35">
      <c r="A22" s="26" t="s">
        <v>159</v>
      </c>
      <c r="B22" s="67">
        <v>45635</v>
      </c>
      <c r="C22" s="65"/>
    </row>
    <row r="23" spans="1:3" x14ac:dyDescent="0.35">
      <c r="A23" s="26" t="s">
        <v>160</v>
      </c>
      <c r="B23" s="66" t="s">
        <v>201</v>
      </c>
      <c r="C23" s="65"/>
    </row>
    <row r="24" spans="1:3" x14ac:dyDescent="0.35">
      <c r="A24" s="26" t="s">
        <v>161</v>
      </c>
      <c r="B24" s="66" t="s">
        <v>201</v>
      </c>
      <c r="C24" s="65"/>
    </row>
    <row r="25" spans="1:3" x14ac:dyDescent="0.35">
      <c r="A25" s="61" t="s">
        <v>120</v>
      </c>
      <c r="B25" s="65" t="s">
        <v>203</v>
      </c>
      <c r="C25" s="54"/>
    </row>
    <row r="26" spans="1:3" x14ac:dyDescent="0.35">
      <c r="A26" s="61"/>
      <c r="B26" s="54"/>
      <c r="C26" s="54"/>
    </row>
    <row r="27" spans="1:3" ht="100.5" customHeight="1" x14ac:dyDescent="0.35">
      <c r="A27" s="61"/>
      <c r="B27" s="54"/>
      <c r="C27" s="54"/>
    </row>
    <row r="28" spans="1:3" x14ac:dyDescent="0.35">
      <c r="A28" s="26" t="s">
        <v>163</v>
      </c>
      <c r="B28" s="54" t="s">
        <v>195</v>
      </c>
      <c r="C28" s="54"/>
    </row>
    <row r="29" spans="1:3" x14ac:dyDescent="0.35">
      <c r="A29" s="26" t="s">
        <v>164</v>
      </c>
      <c r="B29" s="54">
        <v>1127582902</v>
      </c>
      <c r="C29" s="54"/>
    </row>
    <row r="30" spans="1:3" x14ac:dyDescent="0.35">
      <c r="A30" s="26" t="s">
        <v>165</v>
      </c>
      <c r="B30" s="54" t="s">
        <v>198</v>
      </c>
      <c r="C30" s="54"/>
    </row>
    <row r="31" spans="1:3" x14ac:dyDescent="0.35">
      <c r="A31" s="26" t="s">
        <v>166</v>
      </c>
      <c r="B31" s="54" t="s">
        <v>197</v>
      </c>
      <c r="C31" s="54"/>
    </row>
    <row r="32" spans="1:3" x14ac:dyDescent="0.35">
      <c r="A32" s="26" t="s">
        <v>167</v>
      </c>
      <c r="B32" s="63">
        <v>45723</v>
      </c>
      <c r="C32" s="64"/>
    </row>
    <row r="33" spans="1:3" x14ac:dyDescent="0.35">
      <c r="A33" s="5" t="s">
        <v>168</v>
      </c>
      <c r="B33" s="62">
        <v>45721</v>
      </c>
      <c r="C33" s="62"/>
    </row>
    <row r="34" spans="1:3" ht="43.5" x14ac:dyDescent="0.35">
      <c r="A34" s="5" t="s">
        <v>169</v>
      </c>
      <c r="B34" s="62">
        <v>45735</v>
      </c>
      <c r="C34" s="5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89" t="s">
        <v>10</v>
      </c>
      <c r="B1" s="89"/>
      <c r="C1" s="89"/>
    </row>
    <row r="2" spans="1:3" ht="15.75" customHeight="1" x14ac:dyDescent="0.35">
      <c r="A2" s="20" t="s">
        <v>11</v>
      </c>
      <c r="B2" s="91" t="s">
        <v>204</v>
      </c>
      <c r="C2" s="92"/>
    </row>
    <row r="3" spans="1:3" s="2" customFormat="1" x14ac:dyDescent="0.35">
      <c r="A3" s="5" t="s">
        <v>1</v>
      </c>
      <c r="B3" s="56" t="str">
        <f>'AUTOS  NOTA 322'!B2:C2</f>
        <v>2025015691</v>
      </c>
      <c r="C3" s="56"/>
    </row>
    <row r="4" spans="1:3" s="2" customFormat="1" x14ac:dyDescent="0.35">
      <c r="A4" s="5" t="s">
        <v>2</v>
      </c>
      <c r="B4" s="56" t="str">
        <f>'AUTOS  NOTA 322'!B3:C3</f>
        <v>SUPERINTEDENCIA FINANCIERA DE COLOMBIA</v>
      </c>
      <c r="C4" s="56"/>
    </row>
    <row r="5" spans="1:3" s="2" customFormat="1" x14ac:dyDescent="0.35">
      <c r="A5" s="5" t="s">
        <v>3</v>
      </c>
      <c r="B5" s="56" t="str">
        <f>'AUTOS  NOTA 322'!B4:C4</f>
        <v>ALLIANZ SEGUROS S.A.</v>
      </c>
      <c r="C5" s="56"/>
    </row>
    <row r="6" spans="1:3" s="2" customFormat="1" x14ac:dyDescent="0.35">
      <c r="A6" s="5" t="s">
        <v>4</v>
      </c>
      <c r="B6" s="56" t="str">
        <f>'AUTOS  NOTA 322'!B5:C5</f>
        <v>BERNARDO BIELOSTOTZKY BERMUDEZ</v>
      </c>
      <c r="C6" s="56"/>
    </row>
    <row r="7" spans="1:3" s="2" customFormat="1" x14ac:dyDescent="0.35">
      <c r="A7" s="5" t="s">
        <v>5</v>
      </c>
      <c r="B7" s="56" t="str">
        <f>'AUTOS  NOTA 322'!B6:C6</f>
        <v>DEMANDA DIRECTA</v>
      </c>
      <c r="C7" s="56"/>
    </row>
    <row r="8" spans="1:3" s="2" customFormat="1" x14ac:dyDescent="0.35">
      <c r="A8" s="29" t="s">
        <v>101</v>
      </c>
      <c r="B8" s="56" t="str">
        <f>'AUTOS  NOTA 322'!B7:C8</f>
        <v>NO APLICA (DAÑOS)</v>
      </c>
      <c r="C8" s="56"/>
    </row>
    <row r="9" spans="1:3" x14ac:dyDescent="0.35">
      <c r="A9" s="20" t="s">
        <v>12</v>
      </c>
      <c r="B9" s="56">
        <v>23362388</v>
      </c>
      <c r="C9" s="56"/>
    </row>
    <row r="10" spans="1:3" x14ac:dyDescent="0.35">
      <c r="A10" s="20" t="s">
        <v>9</v>
      </c>
      <c r="B10" s="57" t="s">
        <v>110</v>
      </c>
      <c r="C10" s="58"/>
    </row>
    <row r="11" spans="1:3" x14ac:dyDescent="0.35">
      <c r="A11" s="20" t="s">
        <v>13</v>
      </c>
      <c r="B11" s="70">
        <v>62000000</v>
      </c>
      <c r="C11" s="71"/>
    </row>
    <row r="12" spans="1:3" x14ac:dyDescent="0.35">
      <c r="A12" s="20" t="s">
        <v>115</v>
      </c>
      <c r="B12" s="79">
        <v>1.1000000000000001</v>
      </c>
      <c r="C12" s="80"/>
    </row>
    <row r="13" spans="1:3" x14ac:dyDescent="0.35">
      <c r="A13" s="20" t="s">
        <v>14</v>
      </c>
      <c r="B13" s="57" t="s">
        <v>76</v>
      </c>
      <c r="C13" s="58"/>
    </row>
    <row r="14" spans="1:3" x14ac:dyDescent="0.35">
      <c r="A14" s="20" t="s">
        <v>15</v>
      </c>
      <c r="B14" s="90" t="s">
        <v>205</v>
      </c>
      <c r="C14" s="56"/>
    </row>
    <row r="15" spans="1:3" x14ac:dyDescent="0.35">
      <c r="A15" s="20" t="s">
        <v>16</v>
      </c>
      <c r="B15" s="56" t="s">
        <v>17</v>
      </c>
      <c r="C15" s="56"/>
    </row>
    <row r="16" spans="1:3" x14ac:dyDescent="0.35">
      <c r="A16" s="20" t="s">
        <v>18</v>
      </c>
      <c r="B16" s="56" t="s">
        <v>17</v>
      </c>
      <c r="C16" s="56"/>
    </row>
    <row r="17" spans="1:3" x14ac:dyDescent="0.35">
      <c r="A17" s="74" t="s">
        <v>19</v>
      </c>
      <c r="B17" s="56"/>
      <c r="C17" s="56"/>
    </row>
    <row r="18" spans="1:3" x14ac:dyDescent="0.35">
      <c r="A18" s="75"/>
      <c r="B18" s="10" t="s">
        <v>21</v>
      </c>
      <c r="C18" s="10" t="s">
        <v>22</v>
      </c>
    </row>
    <row r="19" spans="1:3" x14ac:dyDescent="0.35">
      <c r="A19" s="75"/>
      <c r="B19" s="6" t="s">
        <v>118</v>
      </c>
      <c r="C19" s="6"/>
    </row>
    <row r="20" spans="1:3" x14ac:dyDescent="0.35">
      <c r="A20" s="75"/>
      <c r="B20" s="6"/>
      <c r="C20" s="6"/>
    </row>
    <row r="21" spans="1:3" x14ac:dyDescent="0.35">
      <c r="A21" s="76"/>
      <c r="B21" s="6"/>
      <c r="C21" s="6"/>
    </row>
    <row r="22" spans="1:3" x14ac:dyDescent="0.35">
      <c r="A22" s="20" t="s">
        <v>23</v>
      </c>
      <c r="B22" s="56"/>
      <c r="C22" s="56"/>
    </row>
    <row r="23" spans="1:3" x14ac:dyDescent="0.35">
      <c r="A23" s="20" t="s">
        <v>24</v>
      </c>
      <c r="B23" s="77"/>
      <c r="C23" s="78"/>
    </row>
    <row r="24" spans="1:3" ht="82.5" customHeight="1" x14ac:dyDescent="0.35">
      <c r="A24" s="20" t="s">
        <v>25</v>
      </c>
      <c r="B24" s="56" t="s">
        <v>206</v>
      </c>
      <c r="C24" s="56"/>
    </row>
    <row r="25" spans="1:3" x14ac:dyDescent="0.35">
      <c r="A25" s="20" t="s">
        <v>26</v>
      </c>
      <c r="B25" s="56"/>
      <c r="C25" s="56"/>
    </row>
    <row r="26" spans="1:3" x14ac:dyDescent="0.35">
      <c r="A26" s="20" t="s">
        <v>28</v>
      </c>
      <c r="B26" s="56"/>
      <c r="C26" s="56"/>
    </row>
    <row r="27" spans="1:3" x14ac:dyDescent="0.35">
      <c r="A27" s="19" t="s">
        <v>29</v>
      </c>
      <c r="B27" s="56"/>
      <c r="C27" s="56"/>
    </row>
    <row r="28" spans="1:3" x14ac:dyDescent="0.35">
      <c r="A28" s="81" t="s">
        <v>30</v>
      </c>
      <c r="B28" s="81"/>
      <c r="C28" s="81"/>
    </row>
    <row r="29" spans="1:3" x14ac:dyDescent="0.35">
      <c r="A29" s="72" t="s">
        <v>31</v>
      </c>
      <c r="B29" s="73"/>
      <c r="C29" s="11"/>
    </row>
    <row r="30" spans="1:3" x14ac:dyDescent="0.35">
      <c r="A30" s="72" t="s">
        <v>32</v>
      </c>
      <c r="B30" s="73"/>
      <c r="C30" s="11"/>
    </row>
    <row r="31" spans="1:3" x14ac:dyDescent="0.35">
      <c r="A31" s="72" t="s">
        <v>33</v>
      </c>
      <c r="B31" s="73"/>
      <c r="C31" s="12"/>
    </row>
    <row r="32" spans="1:3" x14ac:dyDescent="0.35">
      <c r="A32" s="72" t="s">
        <v>34</v>
      </c>
      <c r="B32" s="73"/>
      <c r="C32" s="11"/>
    </row>
    <row r="33" spans="1:3" x14ac:dyDescent="0.35">
      <c r="A33" s="72" t="s">
        <v>35</v>
      </c>
      <c r="B33" s="73"/>
      <c r="C33" s="11"/>
    </row>
    <row r="34" spans="1:3" x14ac:dyDescent="0.35">
      <c r="A34" s="72" t="s">
        <v>36</v>
      </c>
      <c r="B34" s="73"/>
      <c r="C34" s="13"/>
    </row>
    <row r="35" spans="1:3" x14ac:dyDescent="0.35">
      <c r="A35" s="68" t="s">
        <v>37</v>
      </c>
      <c r="B35" s="69"/>
      <c r="C35" s="14"/>
    </row>
    <row r="36" spans="1:3" x14ac:dyDescent="0.35">
      <c r="A36" s="68" t="s">
        <v>38</v>
      </c>
      <c r="B36" s="69"/>
      <c r="C36" s="15"/>
    </row>
    <row r="37" spans="1:3" x14ac:dyDescent="0.35">
      <c r="A37" s="82" t="s">
        <v>39</v>
      </c>
      <c r="B37" s="83"/>
      <c r="C37" s="15"/>
    </row>
    <row r="38" spans="1:3" x14ac:dyDescent="0.35">
      <c r="A38" s="84"/>
      <c r="B38" s="85"/>
      <c r="C38" s="15"/>
    </row>
    <row r="39" spans="1:3" x14ac:dyDescent="0.35">
      <c r="A39" s="86"/>
      <c r="B39" s="87"/>
      <c r="C39" s="15"/>
    </row>
    <row r="40" spans="1:3" x14ac:dyDescent="0.35">
      <c r="A40" s="88" t="s">
        <v>40</v>
      </c>
      <c r="B40" s="88"/>
      <c r="C40" s="88"/>
    </row>
    <row r="41" spans="1:3" x14ac:dyDescent="0.35">
      <c r="A41" s="17" t="s">
        <v>41</v>
      </c>
      <c r="B41" s="18"/>
      <c r="C41" s="15"/>
    </row>
    <row r="42" spans="1:3" x14ac:dyDescent="0.35">
      <c r="A42" s="68" t="s">
        <v>42</v>
      </c>
      <c r="B42" s="69"/>
      <c r="C42" s="15"/>
    </row>
    <row r="43" spans="1:3" x14ac:dyDescent="0.35">
      <c r="A43" s="68" t="s">
        <v>43</v>
      </c>
      <c r="B43" s="69"/>
      <c r="C43" s="15"/>
    </row>
    <row r="44" spans="1:3" x14ac:dyDescent="0.35">
      <c r="A44" s="17" t="s">
        <v>44</v>
      </c>
      <c r="B44" s="18"/>
      <c r="C44" s="15"/>
    </row>
    <row r="45" spans="1:3" x14ac:dyDescent="0.35">
      <c r="A45" s="17" t="s">
        <v>45</v>
      </c>
      <c r="B45" s="18"/>
      <c r="C45" s="15"/>
    </row>
    <row r="46" spans="1:3" x14ac:dyDescent="0.35">
      <c r="A46" s="68" t="s">
        <v>46</v>
      </c>
      <c r="B46" s="69"/>
      <c r="C46" s="15"/>
    </row>
    <row r="47" spans="1:3" x14ac:dyDescent="0.35">
      <c r="A47" s="17" t="s">
        <v>47</v>
      </c>
      <c r="B47" s="16"/>
      <c r="C47" s="15"/>
    </row>
    <row r="48" spans="1:3" x14ac:dyDescent="0.35">
      <c r="A48" s="68" t="s">
        <v>48</v>
      </c>
      <c r="B48" s="69"/>
      <c r="C48" s="15"/>
    </row>
    <row r="49" spans="1:3" x14ac:dyDescent="0.35">
      <c r="A49" s="68" t="s">
        <v>49</v>
      </c>
      <c r="B49" s="69"/>
      <c r="C49" s="15"/>
    </row>
    <row r="50" spans="1:3" x14ac:dyDescent="0.35">
      <c r="A50" s="68" t="s">
        <v>39</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F18C0CB-CA6E-4E5D-8B81-F22D375A730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2" zoomScale="68" zoomScaleNormal="68" workbookViewId="0">
      <selection activeCell="A19" sqref="A19:XFD19"/>
    </sheetView>
  </sheetViews>
  <sheetFormatPr baseColWidth="10" defaultColWidth="0" defaultRowHeight="14.5" x14ac:dyDescent="0.35"/>
  <cols>
    <col min="1" max="1" width="70" style="40" customWidth="1"/>
    <col min="2" max="2" width="35.453125" style="40" customWidth="1"/>
    <col min="3" max="3" width="164" style="40" customWidth="1"/>
    <col min="4" max="8" width="11.453125" style="40" hidden="1" customWidth="1"/>
    <col min="9" max="9" width="12" style="40" hidden="1" customWidth="1"/>
    <col min="10" max="16384" width="11.453125" style="40" hidden="1"/>
  </cols>
  <sheetData>
    <row r="1" spans="1:9" ht="26" x14ac:dyDescent="0.35">
      <c r="A1" s="110" t="s">
        <v>50</v>
      </c>
      <c r="B1" s="110"/>
      <c r="C1" s="110"/>
    </row>
    <row r="2" spans="1:9" ht="15" customHeight="1" x14ac:dyDescent="0.35">
      <c r="A2" s="33" t="s">
        <v>11</v>
      </c>
      <c r="B2" s="95" t="str">
        <f>'AUTOS NOTA 321'!B2:C2</f>
        <v>SINIESTRO  147075216   apl   214764</v>
      </c>
      <c r="C2" s="96"/>
    </row>
    <row r="3" spans="1:9" x14ac:dyDescent="0.35">
      <c r="A3" s="34" t="s">
        <v>1</v>
      </c>
      <c r="B3" s="111" t="str">
        <f>'AUTOS  NOTA 322'!B2:C2</f>
        <v>2025015691</v>
      </c>
      <c r="C3" s="111"/>
    </row>
    <row r="4" spans="1:9" x14ac:dyDescent="0.35">
      <c r="A4" s="34" t="s">
        <v>2</v>
      </c>
      <c r="B4" s="111" t="str">
        <f>'AUTOS  NOTA 322'!B3:C3</f>
        <v>SUPERINTEDENCIA FINANCIERA DE COLOMBIA</v>
      </c>
      <c r="C4" s="111"/>
    </row>
    <row r="5" spans="1:9" x14ac:dyDescent="0.35">
      <c r="A5" s="34" t="s">
        <v>3</v>
      </c>
      <c r="B5" s="111" t="str">
        <f>'AUTOS  NOTA 322'!B4:C4</f>
        <v>ALLIANZ SEGUROS S.A.</v>
      </c>
      <c r="C5" s="111"/>
    </row>
    <row r="6" spans="1:9" ht="15" customHeight="1" x14ac:dyDescent="0.35">
      <c r="A6" s="34" t="s">
        <v>4</v>
      </c>
      <c r="B6" s="111" t="str">
        <f>'AUTOS  NOTA 322'!B5:C5</f>
        <v>BERNARDO BIELOSTOTZKY BERMUDEZ</v>
      </c>
      <c r="C6" s="111"/>
    </row>
    <row r="7" spans="1:9" x14ac:dyDescent="0.35">
      <c r="A7" s="34" t="s">
        <v>5</v>
      </c>
      <c r="B7" s="111" t="str">
        <f>'AUTOS  NOTA 322'!B6:C6</f>
        <v>DEMANDA DIRECTA</v>
      </c>
      <c r="C7" s="111"/>
    </row>
    <row r="8" spans="1:9" x14ac:dyDescent="0.35">
      <c r="A8" s="36" t="s">
        <v>101</v>
      </c>
      <c r="B8" s="111" t="str">
        <f>'AUTOS  NOTA 322'!B7:C8</f>
        <v>NO APLICA (DAÑOS)</v>
      </c>
      <c r="C8" s="111"/>
    </row>
    <row r="9" spans="1:9" x14ac:dyDescent="0.35">
      <c r="A9" s="34" t="s">
        <v>51</v>
      </c>
      <c r="B9" s="108">
        <f>SUM(C11,C12,C14,C15,C17)</f>
        <v>50508000</v>
      </c>
      <c r="C9" s="109"/>
    </row>
    <row r="10" spans="1:9" x14ac:dyDescent="0.35">
      <c r="A10" s="112" t="s">
        <v>52</v>
      </c>
      <c r="B10" s="100" t="s">
        <v>53</v>
      </c>
      <c r="C10" s="101"/>
    </row>
    <row r="11" spans="1:9" x14ac:dyDescent="0.35">
      <c r="A11" s="112"/>
      <c r="B11" s="35" t="s">
        <v>209</v>
      </c>
      <c r="C11" s="53">
        <v>50508000</v>
      </c>
    </row>
    <row r="12" spans="1:9" x14ac:dyDescent="0.35">
      <c r="A12" s="112"/>
      <c r="B12" s="35" t="s">
        <v>55</v>
      </c>
      <c r="C12" s="30">
        <v>0</v>
      </c>
    </row>
    <row r="13" spans="1:9" x14ac:dyDescent="0.35">
      <c r="A13" s="112"/>
      <c r="B13" s="100">
        <v>0</v>
      </c>
      <c r="C13" s="101"/>
    </row>
    <row r="14" spans="1:9" x14ac:dyDescent="0.35">
      <c r="A14" s="112"/>
      <c r="B14" s="35" t="s">
        <v>98</v>
      </c>
      <c r="C14" s="38"/>
    </row>
    <row r="15" spans="1:9" x14ac:dyDescent="0.35">
      <c r="A15" s="112"/>
      <c r="B15" s="35" t="s">
        <v>99</v>
      </c>
      <c r="C15" s="38">
        <v>0</v>
      </c>
      <c r="E15" s="40" t="s">
        <v>57</v>
      </c>
      <c r="F15" s="41">
        <v>0.7</v>
      </c>
    </row>
    <row r="16" spans="1:9" x14ac:dyDescent="0.35">
      <c r="A16" s="112"/>
      <c r="B16" s="100" t="s">
        <v>58</v>
      </c>
      <c r="C16" s="101"/>
      <c r="E16" s="40" t="s">
        <v>59</v>
      </c>
      <c r="F16" s="42">
        <v>0.3</v>
      </c>
      <c r="I16" s="43"/>
    </row>
    <row r="17" spans="1:9" x14ac:dyDescent="0.35">
      <c r="A17" s="112"/>
      <c r="B17" s="35"/>
      <c r="C17" s="52"/>
      <c r="F17" s="44"/>
      <c r="I17" s="43"/>
    </row>
    <row r="18" spans="1:9" ht="23.25" customHeight="1" x14ac:dyDescent="0.35">
      <c r="A18" s="37" t="s">
        <v>60</v>
      </c>
      <c r="B18" s="95" t="s">
        <v>57</v>
      </c>
      <c r="C18" s="96"/>
    </row>
    <row r="19" spans="1:9" ht="29" x14ac:dyDescent="0.35">
      <c r="A19" s="34" t="s">
        <v>62</v>
      </c>
      <c r="B19" s="102" t="s">
        <v>211</v>
      </c>
      <c r="C19" s="103"/>
    </row>
    <row r="20" spans="1:9" ht="15" customHeight="1" x14ac:dyDescent="0.35">
      <c r="A20" s="45" t="s">
        <v>63</v>
      </c>
      <c r="B20" s="97">
        <f>((C22+C23+C25+C26+C30+C28+C32+C34+C29+C33)-C37-C38)*C36*C39</f>
        <v>20415595</v>
      </c>
      <c r="C20" s="97"/>
    </row>
    <row r="21" spans="1:9" x14ac:dyDescent="0.35">
      <c r="A21" s="37" t="s">
        <v>64</v>
      </c>
      <c r="B21" s="104" t="s">
        <v>53</v>
      </c>
      <c r="C21" s="105"/>
    </row>
    <row r="22" spans="1:9" x14ac:dyDescent="0.35">
      <c r="A22" s="93"/>
      <c r="B22" s="35" t="s">
        <v>54</v>
      </c>
      <c r="C22" s="30">
        <v>0</v>
      </c>
    </row>
    <row r="23" spans="1:9" x14ac:dyDescent="0.35">
      <c r="A23" s="94"/>
      <c r="B23" s="35" t="s">
        <v>55</v>
      </c>
      <c r="C23" s="30">
        <v>0</v>
      </c>
    </row>
    <row r="24" spans="1:9" x14ac:dyDescent="0.35">
      <c r="A24" s="94"/>
      <c r="B24" s="100" t="s">
        <v>56</v>
      </c>
      <c r="C24" s="101"/>
    </row>
    <row r="25" spans="1:9" x14ac:dyDescent="0.35">
      <c r="A25" s="94"/>
      <c r="B25" s="35" t="s">
        <v>98</v>
      </c>
      <c r="C25" s="30">
        <v>0</v>
      </c>
    </row>
    <row r="26" spans="1:9" ht="29.15" customHeight="1" x14ac:dyDescent="0.35">
      <c r="A26" s="94"/>
      <c r="B26" s="35" t="s">
        <v>100</v>
      </c>
      <c r="C26" s="30">
        <v>0</v>
      </c>
    </row>
    <row r="27" spans="1:9" x14ac:dyDescent="0.35">
      <c r="A27" s="94"/>
      <c r="B27" s="100" t="s">
        <v>121</v>
      </c>
      <c r="C27" s="101"/>
    </row>
    <row r="28" spans="1:9" x14ac:dyDescent="0.35">
      <c r="A28" s="94"/>
      <c r="B28" s="35" t="s">
        <v>130</v>
      </c>
      <c r="C28" s="30">
        <v>0</v>
      </c>
    </row>
    <row r="29" spans="1:9" x14ac:dyDescent="0.35">
      <c r="A29" s="94"/>
      <c r="B29" s="35" t="s">
        <v>54</v>
      </c>
      <c r="C29" s="30"/>
    </row>
    <row r="30" spans="1:9" x14ac:dyDescent="0.35">
      <c r="A30" s="94"/>
      <c r="B30" s="35" t="s">
        <v>55</v>
      </c>
      <c r="C30" s="30">
        <v>0</v>
      </c>
    </row>
    <row r="31" spans="1:9" x14ac:dyDescent="0.35">
      <c r="A31" s="94"/>
      <c r="B31" s="100" t="s">
        <v>122</v>
      </c>
      <c r="C31" s="101"/>
    </row>
    <row r="32" spans="1:9" x14ac:dyDescent="0.35">
      <c r="A32" s="94"/>
      <c r="B32" s="35"/>
      <c r="C32" s="30"/>
    </row>
    <row r="33" spans="1:3" x14ac:dyDescent="0.35">
      <c r="A33" s="94"/>
      <c r="B33" s="35" t="s">
        <v>54</v>
      </c>
      <c r="C33" s="30">
        <v>0</v>
      </c>
    </row>
    <row r="34" spans="1:3" x14ac:dyDescent="0.35">
      <c r="A34" s="94"/>
      <c r="B34" s="35" t="s">
        <v>210</v>
      </c>
      <c r="C34" s="30">
        <v>21845595</v>
      </c>
    </row>
    <row r="35" spans="1:3" x14ac:dyDescent="0.35">
      <c r="A35" s="94"/>
      <c r="B35" s="100" t="s">
        <v>114</v>
      </c>
      <c r="C35" s="101"/>
    </row>
    <row r="36" spans="1:3" x14ac:dyDescent="0.35">
      <c r="A36" s="94"/>
      <c r="B36" s="35" t="s">
        <v>125</v>
      </c>
      <c r="C36" s="31">
        <v>1</v>
      </c>
    </row>
    <row r="37" spans="1:3" x14ac:dyDescent="0.35">
      <c r="A37" s="94"/>
      <c r="B37" s="35" t="s">
        <v>115</v>
      </c>
      <c r="C37" s="32">
        <v>1430000</v>
      </c>
    </row>
    <row r="38" spans="1:3" x14ac:dyDescent="0.35">
      <c r="A38" s="94"/>
      <c r="B38" s="35" t="s">
        <v>170</v>
      </c>
      <c r="C38" s="32"/>
    </row>
    <row r="39" spans="1:3" x14ac:dyDescent="0.35">
      <c r="A39" s="94"/>
      <c r="B39" s="35" t="s">
        <v>129</v>
      </c>
      <c r="C39" s="31">
        <v>1</v>
      </c>
    </row>
    <row r="40" spans="1:3" x14ac:dyDescent="0.35">
      <c r="A40" s="46" t="s">
        <v>65</v>
      </c>
      <c r="B40" s="97">
        <f>IFERROR(B20*(VLOOKUP(B18,E15:F17,2,0)),16666)</f>
        <v>14290916.5</v>
      </c>
      <c r="C40" s="97"/>
    </row>
    <row r="41" spans="1:3" ht="93" customHeight="1" x14ac:dyDescent="0.35">
      <c r="A41" s="34" t="s">
        <v>123</v>
      </c>
      <c r="B41" s="98" t="s">
        <v>212</v>
      </c>
      <c r="C41" s="99"/>
    </row>
    <row r="42" spans="1:3" ht="211.5" customHeight="1" x14ac:dyDescent="0.35">
      <c r="A42" s="34" t="s">
        <v>66</v>
      </c>
      <c r="B42" s="113" t="s">
        <v>207</v>
      </c>
      <c r="C42" s="114"/>
    </row>
    <row r="45" spans="1:3" ht="26" x14ac:dyDescent="0.35">
      <c r="A45" s="106" t="s">
        <v>171</v>
      </c>
      <c r="B45" s="106"/>
      <c r="C45" s="106"/>
    </row>
    <row r="46" spans="1:3" x14ac:dyDescent="0.35">
      <c r="A46" s="107" t="s">
        <v>172</v>
      </c>
      <c r="B46" s="107"/>
      <c r="C46" s="107"/>
    </row>
    <row r="47" spans="1:3" x14ac:dyDescent="0.35">
      <c r="A47" s="47" t="s">
        <v>173</v>
      </c>
      <c r="B47" s="47" t="s">
        <v>174</v>
      </c>
      <c r="C47" s="48" t="s">
        <v>175</v>
      </c>
    </row>
    <row r="48" spans="1:3" ht="25" x14ac:dyDescent="0.35">
      <c r="A48" s="49" t="s">
        <v>176</v>
      </c>
      <c r="B48" s="50" t="s">
        <v>27</v>
      </c>
      <c r="C48" s="49" t="s">
        <v>177</v>
      </c>
    </row>
    <row r="49" spans="1:3" ht="37.5" x14ac:dyDescent="0.35">
      <c r="A49" s="49" t="s">
        <v>178</v>
      </c>
      <c r="B49" s="50" t="s">
        <v>27</v>
      </c>
      <c r="C49" s="49" t="s">
        <v>179</v>
      </c>
    </row>
    <row r="50" spans="1:3" ht="25" x14ac:dyDescent="0.35">
      <c r="A50" s="49" t="s">
        <v>180</v>
      </c>
      <c r="B50" s="50" t="s">
        <v>27</v>
      </c>
      <c r="C50" s="49" t="s">
        <v>181</v>
      </c>
    </row>
    <row r="51" spans="1:3" x14ac:dyDescent="0.35">
      <c r="A51" s="49" t="s">
        <v>182</v>
      </c>
      <c r="B51" s="50" t="s">
        <v>27</v>
      </c>
      <c r="C51" s="49" t="s">
        <v>183</v>
      </c>
    </row>
    <row r="52" spans="1:3" x14ac:dyDescent="0.35">
      <c r="A52" s="49" t="s">
        <v>184</v>
      </c>
      <c r="B52" s="50" t="s">
        <v>27</v>
      </c>
      <c r="C52" s="51"/>
    </row>
    <row r="53" spans="1:3" x14ac:dyDescent="0.35">
      <c r="A53" s="49" t="s">
        <v>185</v>
      </c>
      <c r="B53" s="50"/>
      <c r="C53" s="49" t="s">
        <v>186</v>
      </c>
    </row>
    <row r="54" spans="1:3" ht="25" x14ac:dyDescent="0.35">
      <c r="A54" s="49" t="s">
        <v>187</v>
      </c>
      <c r="B54" s="50" t="s">
        <v>27</v>
      </c>
      <c r="C54" s="49" t="s">
        <v>188</v>
      </c>
    </row>
    <row r="55" spans="1:3" x14ac:dyDescent="0.35">
      <c r="A55" s="49" t="s">
        <v>189</v>
      </c>
      <c r="B55" s="50" t="s">
        <v>27</v>
      </c>
      <c r="C55" s="51" t="s">
        <v>190</v>
      </c>
    </row>
    <row r="56" spans="1:3" ht="25" x14ac:dyDescent="0.35">
      <c r="A56" s="49" t="s">
        <v>191</v>
      </c>
      <c r="B56" s="50" t="s">
        <v>27</v>
      </c>
      <c r="C56" s="51" t="s">
        <v>192</v>
      </c>
    </row>
    <row r="57" spans="1:3" ht="25" x14ac:dyDescent="0.35">
      <c r="A57" s="49" t="s">
        <v>193</v>
      </c>
      <c r="B57" s="50" t="s">
        <v>27</v>
      </c>
      <c r="C57" s="51"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12" workbookViewId="0">
      <selection activeCell="B12" sqref="B12:C1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89" t="s">
        <v>67</v>
      </c>
      <c r="B1" s="89"/>
      <c r="C1" s="89"/>
    </row>
    <row r="2" spans="1:3" x14ac:dyDescent="0.35">
      <c r="A2" s="20" t="s">
        <v>11</v>
      </c>
      <c r="B2" s="77" t="str">
        <f>'AUTOS NOTA 324-478'!B2:C2</f>
        <v>SINIESTRO  147075216   apl   214764</v>
      </c>
      <c r="C2" s="78"/>
    </row>
    <row r="3" spans="1:3" x14ac:dyDescent="0.35">
      <c r="A3" s="5" t="s">
        <v>1</v>
      </c>
      <c r="B3" s="56" t="str">
        <f>'AUTOS  NOTA 322'!B2:C2</f>
        <v>2025015691</v>
      </c>
      <c r="C3" s="56"/>
    </row>
    <row r="4" spans="1:3" x14ac:dyDescent="0.35">
      <c r="A4" s="5" t="s">
        <v>2</v>
      </c>
      <c r="B4" s="56" t="str">
        <f>'AUTOS  NOTA 322'!B3:C3</f>
        <v>SUPERINTEDENCIA FINANCIERA DE COLOMBIA</v>
      </c>
      <c r="C4" s="56"/>
    </row>
    <row r="5" spans="1:3" x14ac:dyDescent="0.35">
      <c r="A5" s="5" t="s">
        <v>3</v>
      </c>
      <c r="B5" s="56" t="str">
        <f>'AUTOS  NOTA 322'!B4:C4</f>
        <v>ALLIANZ SEGUROS S.A.</v>
      </c>
      <c r="C5" s="56"/>
    </row>
    <row r="6" spans="1:3" ht="15" customHeight="1" x14ac:dyDescent="0.35">
      <c r="A6" s="5" t="s">
        <v>4</v>
      </c>
      <c r="B6" s="56" t="str">
        <f>'AUTOS  NOTA 322'!B5:C5</f>
        <v>BERNARDO BIELOSTOTZKY BERMUDEZ</v>
      </c>
      <c r="C6" s="56"/>
    </row>
    <row r="7" spans="1:3" ht="15" customHeight="1" x14ac:dyDescent="0.35">
      <c r="A7" s="5" t="s">
        <v>5</v>
      </c>
      <c r="B7" s="56" t="str">
        <f>'AUTOS  NOTA 322'!B6:C6</f>
        <v>DEMANDA DIRECTA</v>
      </c>
      <c r="C7" s="56"/>
    </row>
    <row r="8" spans="1:3" ht="15" customHeight="1" x14ac:dyDescent="0.35">
      <c r="A8" s="29" t="s">
        <v>101</v>
      </c>
      <c r="B8" s="56" t="str">
        <f>'AUTOS  NOTA 322'!B7:C8</f>
        <v>NO APLICA (DAÑOS)</v>
      </c>
      <c r="C8" s="56"/>
    </row>
    <row r="9" spans="1:3" ht="19" customHeight="1" x14ac:dyDescent="0.35">
      <c r="A9" s="5" t="s">
        <v>102</v>
      </c>
      <c r="B9" s="56" t="s">
        <v>57</v>
      </c>
      <c r="C9" s="56"/>
    </row>
    <row r="10" spans="1:3" x14ac:dyDescent="0.35">
      <c r="A10" s="7" t="s">
        <v>64</v>
      </c>
      <c r="B10" s="118">
        <f>'AUTOS NOTA 324-478'!B20:C20</f>
        <v>20415595</v>
      </c>
      <c r="C10" s="118"/>
    </row>
    <row r="11" spans="1:3" x14ac:dyDescent="0.35">
      <c r="A11" s="7" t="s">
        <v>116</v>
      </c>
      <c r="B11" s="119">
        <f>'AUTOS NOTA 324-478'!B40:C40</f>
        <v>14290916.5</v>
      </c>
      <c r="C11" s="56"/>
    </row>
    <row r="12" spans="1:3" ht="310.5" customHeight="1" x14ac:dyDescent="0.35">
      <c r="A12" s="7" t="s">
        <v>68</v>
      </c>
      <c r="B12" s="115" t="s">
        <v>211</v>
      </c>
      <c r="C12" s="116"/>
    </row>
    <row r="13" spans="1:3" ht="43.5" x14ac:dyDescent="0.35">
      <c r="A13" s="5" t="s">
        <v>69</v>
      </c>
      <c r="B13" s="56" t="s">
        <v>17</v>
      </c>
      <c r="C13" s="56"/>
    </row>
    <row r="14" spans="1:3" ht="43.5" x14ac:dyDescent="0.35">
      <c r="A14" s="5" t="s">
        <v>70</v>
      </c>
      <c r="B14" s="56" t="s">
        <v>213</v>
      </c>
      <c r="C14" s="56"/>
    </row>
    <row r="15" spans="1:3" x14ac:dyDescent="0.35">
      <c r="A15" s="5" t="s">
        <v>71</v>
      </c>
      <c r="B15" s="6" t="s">
        <v>17</v>
      </c>
      <c r="C15" s="6"/>
    </row>
    <row r="16" spans="1:3" x14ac:dyDescent="0.35">
      <c r="A16" s="7" t="s">
        <v>72</v>
      </c>
      <c r="B16" s="56"/>
      <c r="C16" s="56"/>
    </row>
    <row r="17" spans="1:3" x14ac:dyDescent="0.3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tabSelected="1" workbookViewId="0">
      <selection activeCell="B19" sqref="B19"/>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89" t="s">
        <v>131</v>
      </c>
      <c r="B1" s="89"/>
      <c r="C1" s="89"/>
    </row>
    <row r="2" spans="1:3" x14ac:dyDescent="0.35">
      <c r="A2" s="39" t="s">
        <v>11</v>
      </c>
      <c r="B2" s="77" t="s">
        <v>214</v>
      </c>
      <c r="C2" s="78"/>
    </row>
    <row r="3" spans="1:3" x14ac:dyDescent="0.35">
      <c r="A3" s="5" t="s">
        <v>1</v>
      </c>
      <c r="B3" s="59" t="s">
        <v>202</v>
      </c>
      <c r="C3" s="60"/>
    </row>
    <row r="4" spans="1:3" x14ac:dyDescent="0.35">
      <c r="A4" s="5" t="s">
        <v>2</v>
      </c>
      <c r="B4" s="57" t="s">
        <v>199</v>
      </c>
      <c r="C4" s="58"/>
    </row>
    <row r="5" spans="1:3" ht="15" customHeight="1" x14ac:dyDescent="0.35">
      <c r="A5" s="5" t="s">
        <v>3</v>
      </c>
      <c r="B5" s="57" t="s">
        <v>196</v>
      </c>
      <c r="C5" s="58"/>
    </row>
    <row r="6" spans="1:3" ht="15" customHeight="1" x14ac:dyDescent="0.35">
      <c r="A6" s="5" t="s">
        <v>4</v>
      </c>
      <c r="B6" s="57" t="s">
        <v>195</v>
      </c>
      <c r="C6" s="58"/>
    </row>
    <row r="7" spans="1:3" x14ac:dyDescent="0.35">
      <c r="A7" s="5" t="s">
        <v>5</v>
      </c>
      <c r="B7" s="56" t="s">
        <v>104</v>
      </c>
      <c r="C7" s="56"/>
    </row>
    <row r="8" spans="1:3" x14ac:dyDescent="0.35">
      <c r="A8" s="5" t="s">
        <v>102</v>
      </c>
      <c r="B8" s="56" t="s">
        <v>57</v>
      </c>
      <c r="C8" s="56"/>
    </row>
    <row r="9" spans="1:3" x14ac:dyDescent="0.35">
      <c r="A9" s="7" t="s">
        <v>64</v>
      </c>
      <c r="B9" s="118">
        <v>20415595</v>
      </c>
      <c r="C9" s="118"/>
    </row>
    <row r="10" spans="1:3" x14ac:dyDescent="0.35">
      <c r="A10" s="5" t="s">
        <v>132</v>
      </c>
      <c r="B10" s="120">
        <v>14290917</v>
      </c>
      <c r="C10" s="120"/>
    </row>
    <row r="11" spans="1:3" ht="29.25" customHeight="1" x14ac:dyDescent="0.35">
      <c r="A11" s="5" t="s">
        <v>215</v>
      </c>
      <c r="B11" s="90" t="s">
        <v>216</v>
      </c>
      <c r="C11" s="56"/>
    </row>
    <row r="12" spans="1:3" hidden="1" x14ac:dyDescent="0.35">
      <c r="A12" s="5" t="s">
        <v>133</v>
      </c>
      <c r="B12" s="56"/>
      <c r="C12" s="56"/>
    </row>
    <row r="13" spans="1:3" x14ac:dyDescent="0.35">
      <c r="A13" s="5" t="s">
        <v>134</v>
      </c>
      <c r="B13" s="127">
        <v>14290917</v>
      </c>
      <c r="C13" s="127"/>
    </row>
    <row r="14" spans="1:3" ht="26.5" customHeight="1" x14ac:dyDescent="0.35">
      <c r="A14" s="5" t="s">
        <v>135</v>
      </c>
      <c r="B14" s="56" t="s">
        <v>217</v>
      </c>
      <c r="C14" s="56"/>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493F7E-2510-4419-8AD4-234839B38661}">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453125" customWidth="1"/>
    <col min="4" max="16384" width="11.453125" hidden="1"/>
  </cols>
  <sheetData>
    <row r="1" spans="1:6" ht="26" x14ac:dyDescent="0.35">
      <c r="A1" s="89" t="s">
        <v>136</v>
      </c>
      <c r="B1" s="89"/>
      <c r="C1" s="89"/>
    </row>
    <row r="2" spans="1:6" x14ac:dyDescent="0.35">
      <c r="A2" s="20" t="s">
        <v>11</v>
      </c>
      <c r="B2" s="77" t="str">
        <f>'[2]AUTOS NOTA 321'!B2:C2</f>
        <v xml:space="preserve">SINIESTRO   LEGIS </v>
      </c>
      <c r="C2" s="78"/>
    </row>
    <row r="3" spans="1:6" x14ac:dyDescent="0.35">
      <c r="A3" s="5" t="s">
        <v>1</v>
      </c>
      <c r="B3" s="56" t="str">
        <f>'[3]GENERALES NOTA 322'!B2:C2</f>
        <v xml:space="preserve">Radicado </v>
      </c>
      <c r="C3" s="56"/>
    </row>
    <row r="4" spans="1:6" x14ac:dyDescent="0.35">
      <c r="A4" s="5" t="s">
        <v>2</v>
      </c>
      <c r="B4" s="56" t="str">
        <f>'[3]GENERALES NOTA 322'!B3:C3</f>
        <v>JUZGADO</v>
      </c>
      <c r="C4" s="56"/>
    </row>
    <row r="5" spans="1:6" x14ac:dyDescent="0.35">
      <c r="A5" s="5" t="s">
        <v>3</v>
      </c>
      <c r="B5" s="56" t="str">
        <f>'[3]GENERALES NOTA 322'!B4:C4</f>
        <v xml:space="preserve">NOMBRE Y APELLIDOS DE  LOS DEMANDADOS </v>
      </c>
      <c r="C5" s="56"/>
    </row>
    <row r="6" spans="1:6" x14ac:dyDescent="0.35">
      <c r="A6" s="5" t="s">
        <v>4</v>
      </c>
      <c r="B6" s="56" t="str">
        <f>'[3]GENERALES NOTA 322'!B5:C5</f>
        <v>COLOCAR LOS NOMBRES Y APELLIDOS, SU CALIDAD (HERMANO, HIJO ETC)  PARA LOS CONYUGES E HIJOS COLOCAR LA FECHA DE NACIMIENTO.</v>
      </c>
      <c r="C6" s="56"/>
    </row>
    <row r="7" spans="1:6" x14ac:dyDescent="0.35">
      <c r="A7" s="5" t="s">
        <v>5</v>
      </c>
      <c r="B7" s="56" t="str">
        <f>'[3]GENERALES NOTA 322'!B6:C6</f>
        <v>LLAMADA EN GARANTIA</v>
      </c>
      <c r="C7" s="56"/>
    </row>
    <row r="8" spans="1:6" x14ac:dyDescent="0.35">
      <c r="A8" s="5" t="s">
        <v>137</v>
      </c>
      <c r="B8" s="56" t="str">
        <f>'[3]GENERALES NOTA 325'!B8:C8</f>
        <v>PROBABLE GENERALES</v>
      </c>
      <c r="C8" s="56"/>
    </row>
    <row r="9" spans="1:6" x14ac:dyDescent="0.35">
      <c r="A9" s="5" t="s">
        <v>138</v>
      </c>
      <c r="B9" s="56"/>
      <c r="C9" s="56"/>
    </row>
    <row r="10" spans="1:6" ht="111" customHeight="1" x14ac:dyDescent="0.35">
      <c r="A10" s="5" t="s">
        <v>139</v>
      </c>
      <c r="B10" s="56"/>
      <c r="C10" s="56"/>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140</v>
      </c>
      <c r="B13" s="123"/>
      <c r="C13" s="123"/>
    </row>
    <row r="14" spans="1:6" x14ac:dyDescent="0.35">
      <c r="A14" s="37" t="s">
        <v>60</v>
      </c>
      <c r="B14" s="95" t="s">
        <v>61</v>
      </c>
      <c r="C14" s="96"/>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93"/>
      <c r="B17" s="35" t="s">
        <v>54</v>
      </c>
      <c r="C17" s="30">
        <v>1000000000</v>
      </c>
    </row>
    <row r="18" spans="1:3" x14ac:dyDescent="0.35">
      <c r="A18" s="94"/>
      <c r="B18" s="35" t="s">
        <v>55</v>
      </c>
      <c r="C18" s="30">
        <v>0</v>
      </c>
    </row>
    <row r="19" spans="1:3" x14ac:dyDescent="0.35">
      <c r="A19" s="94"/>
      <c r="B19" s="100" t="s">
        <v>56</v>
      </c>
      <c r="C19" s="101"/>
    </row>
    <row r="20" spans="1:3" x14ac:dyDescent="0.35">
      <c r="A20" s="94"/>
      <c r="B20" s="35" t="s">
        <v>98</v>
      </c>
      <c r="C20" s="30">
        <v>0</v>
      </c>
    </row>
    <row r="21" spans="1:3" ht="29" x14ac:dyDescent="0.35">
      <c r="A21" s="94"/>
      <c r="B21" s="35" t="s">
        <v>100</v>
      </c>
      <c r="C21" s="30">
        <v>0</v>
      </c>
    </row>
    <row r="22" spans="1:3" x14ac:dyDescent="0.35">
      <c r="A22" s="94"/>
      <c r="B22" s="100" t="s">
        <v>121</v>
      </c>
      <c r="C22" s="101"/>
    </row>
    <row r="23" spans="1:3" x14ac:dyDescent="0.35">
      <c r="A23" s="94"/>
      <c r="B23" s="35" t="s">
        <v>130</v>
      </c>
      <c r="C23" s="30">
        <v>0</v>
      </c>
    </row>
    <row r="24" spans="1:3" x14ac:dyDescent="0.35">
      <c r="A24" s="94"/>
      <c r="B24" s="35" t="s">
        <v>54</v>
      </c>
      <c r="C24" s="30">
        <v>0</v>
      </c>
    </row>
    <row r="25" spans="1:3" x14ac:dyDescent="0.35">
      <c r="A25" s="94"/>
      <c r="B25" s="35" t="s">
        <v>55</v>
      </c>
      <c r="C25" s="30">
        <v>0</v>
      </c>
    </row>
    <row r="26" spans="1:3" x14ac:dyDescent="0.35">
      <c r="A26" s="94"/>
      <c r="B26" s="100" t="s">
        <v>122</v>
      </c>
      <c r="C26" s="101"/>
    </row>
    <row r="27" spans="1:3" x14ac:dyDescent="0.35">
      <c r="A27" s="94"/>
      <c r="B27" s="35"/>
      <c r="C27" s="30"/>
    </row>
    <row r="28" spans="1:3" x14ac:dyDescent="0.35">
      <c r="A28" s="94"/>
      <c r="B28" s="35" t="s">
        <v>54</v>
      </c>
      <c r="C28" s="30">
        <v>0</v>
      </c>
    </row>
    <row r="29" spans="1:3" x14ac:dyDescent="0.35">
      <c r="A29" s="94"/>
      <c r="B29" s="35" t="s">
        <v>55</v>
      </c>
      <c r="C29" s="30">
        <v>0</v>
      </c>
    </row>
    <row r="30" spans="1:3" x14ac:dyDescent="0.35">
      <c r="A30" s="94"/>
      <c r="B30" s="100" t="s">
        <v>114</v>
      </c>
      <c r="C30" s="101"/>
    </row>
    <row r="31" spans="1:3" x14ac:dyDescent="0.35">
      <c r="A31" s="94"/>
      <c r="B31" s="35" t="s">
        <v>125</v>
      </c>
      <c r="C31" s="31">
        <v>1</v>
      </c>
    </row>
    <row r="32" spans="1:3" x14ac:dyDescent="0.35">
      <c r="A32" s="94"/>
      <c r="B32" s="35" t="s">
        <v>115</v>
      </c>
      <c r="C32" s="32">
        <v>0</v>
      </c>
    </row>
    <row r="33" spans="1:3" x14ac:dyDescent="0.35">
      <c r="A33" s="94"/>
      <c r="B33" s="35" t="s">
        <v>129</v>
      </c>
      <c r="C33" s="31">
        <v>1</v>
      </c>
    </row>
    <row r="34" spans="1:3" x14ac:dyDescent="0.3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2025-07-14T14:29:17Z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MSIP_Label_defa4170-0d19-0005-0004-bc88714345d2_Enabled">
    <vt:lpwstr>true</vt:lpwstr>
  </property>
  <property fmtid="{D5CDD505-2E9C-101B-9397-08002B2CF9AE}" pid="30" name="MSIP_Label_defa4170-0d19-0005-0004-bc88714345d2_SetDate">
    <vt:lpwstr>2025-03-26T04:40:37Z</vt:lpwstr>
  </property>
  <property fmtid="{D5CDD505-2E9C-101B-9397-08002B2CF9AE}" pid="31" name="MSIP_Label_defa4170-0d19-0005-0004-bc88714345d2_Method">
    <vt:lpwstr>Standard</vt:lpwstr>
  </property>
  <property fmtid="{D5CDD505-2E9C-101B-9397-08002B2CF9AE}" pid="32" name="MSIP_Label_defa4170-0d19-0005-0004-bc88714345d2_Name">
    <vt:lpwstr>defa4170-0d19-0005-0004-bc88714345d2</vt:lpwstr>
  </property>
  <property fmtid="{D5CDD505-2E9C-101B-9397-08002B2CF9AE}" pid="33" name="MSIP_Label_defa4170-0d19-0005-0004-bc88714345d2_SiteId">
    <vt:lpwstr>3bfb38a9-80c7-46ae-96ba-0ba74714d0ce</vt:lpwstr>
  </property>
  <property fmtid="{D5CDD505-2E9C-101B-9397-08002B2CF9AE}" pid="34" name="MSIP_Label_defa4170-0d19-0005-0004-bc88714345d2_ActionId">
    <vt:lpwstr>faaf69ae-b901-4b51-aa3c-4c884fa03c1f</vt:lpwstr>
  </property>
  <property fmtid="{D5CDD505-2E9C-101B-9397-08002B2CF9AE}" pid="35" name="MSIP_Label_defa4170-0d19-0005-0004-bc88714345d2_ContentBits">
    <vt:lpwstr>0</vt:lpwstr>
  </property>
  <property fmtid="{D5CDD505-2E9C-101B-9397-08002B2CF9AE}" pid="36" name="MSIP_Label_defa4170-0d19-0005-0004-bc88714345d2_Tag">
    <vt:lpwstr>10, 3, 0, 1</vt:lpwstr>
  </property>
</Properties>
</file>