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codeName="ThisWorkbook"/>
  <mc:AlternateContent xmlns:mc="http://schemas.openxmlformats.org/markup-compatibility/2006">
    <mc:Choice Requires="x15">
      <x15ac:absPath xmlns:x15ac="http://schemas.microsoft.com/office/spreadsheetml/2010/11/ac" url="C:\Users\ce02653\Desktop\PJ FLUJOGRAMA\"/>
    </mc:Choice>
  </mc:AlternateContent>
  <xr:revisionPtr revIDLastSave="0" documentId="8_{11CDBB03-5403-4881-B416-11AF37E8C8E1}" xr6:coauthVersionLast="47" xr6:coauthVersionMax="47" xr10:uidLastSave="{00000000-0000-0000-0000-000000000000}"/>
  <bookViews>
    <workbookView xWindow="-110" yWindow="-110" windowWidth="19420" windowHeight="10300" firstSheet="4" activeTab="6" xr2:uid="{00000000-000D-0000-FFFF-FFFF00000000}"/>
  </bookViews>
  <sheets>
    <sheet name="AUTOS  NOTA 322" sheetId="1" r:id="rId1"/>
    <sheet name="AUTOS NOTA 321" sheetId="7" r:id="rId2"/>
    <sheet name="AUTOS NOTA 324-478" sheetId="8" r:id="rId3"/>
    <sheet name="TASACION " sheetId="10" state="hidden" r:id="rId4"/>
    <sheet name="AUTOS NOTA 325" sheetId="9" r:id="rId5"/>
    <sheet name="CAMBIO DE CONTINGENCIA 423" sheetId="12" r:id="rId6"/>
    <sheet name="CONCEPTO DE CONCILIACIÓN 330 " sheetId="11" r:id="rId7"/>
    <sheet name="Hoja2" sheetId="6" state="hidden" r:id="rId8"/>
  </sheets>
  <externalReferences>
    <externalReference r:id="rId9"/>
  </externalReferences>
  <definedNames>
    <definedName name="Posición">[1]Hoja1!$S$3:$S$4</definedName>
    <definedName name="Probabilidad">[1]Parametros!$A$3:$A$5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 i="9" l="1"/>
  <c r="B20" i="8"/>
  <c r="B40" i="8" s="1"/>
  <c r="B15" i="12"/>
  <c r="B34" i="12" s="1"/>
  <c r="H21" i="11"/>
  <c r="H23" i="11" s="1"/>
  <c r="H25" i="11" s="1"/>
  <c r="G21" i="11"/>
  <c r="G23" i="11" s="1"/>
  <c r="G25" i="11" s="1"/>
  <c r="F21" i="11"/>
  <c r="F23" i="11" s="1"/>
  <c r="F25" i="11" s="1"/>
  <c r="E21" i="11"/>
  <c r="E23" i="11" s="1"/>
  <c r="E25" i="11" s="1"/>
  <c r="D21" i="11"/>
  <c r="D23" i="11" s="1"/>
  <c r="D25" i="11" s="1"/>
  <c r="H20" i="11"/>
  <c r="H22" i="11" s="1"/>
  <c r="H24" i="11" s="1"/>
  <c r="G20" i="11"/>
  <c r="G22" i="11" s="1"/>
  <c r="G24" i="11" s="1"/>
  <c r="F20" i="11"/>
  <c r="F22" i="11" s="1"/>
  <c r="F24" i="11" s="1"/>
  <c r="E20" i="11"/>
  <c r="E22" i="11" s="1"/>
  <c r="E24" i="11" s="1"/>
  <c r="D20" i="11"/>
  <c r="D22" i="11" s="1"/>
  <c r="D24" i="11" s="1"/>
  <c r="B10" i="9" l="1"/>
  <c r="B2" i="8" l="1"/>
  <c r="B8" i="9" l="1"/>
  <c r="B7" i="9"/>
  <c r="B6" i="9"/>
  <c r="B5" i="9"/>
  <c r="B4" i="9"/>
  <c r="B3" i="9"/>
  <c r="B8" i="8"/>
  <c r="B7" i="8"/>
  <c r="B6" i="8"/>
  <c r="B5" i="8"/>
  <c r="B4" i="8"/>
  <c r="B3" i="8"/>
  <c r="B8" i="7"/>
  <c r="B4" i="7" l="1"/>
  <c r="B5" i="7"/>
  <c r="B6" i="7"/>
  <c r="B7" i="7"/>
  <c r="B3" i="7"/>
  <c r="B9" i="8"/>
  <c r="B11" i="9" l="1"/>
</calcChain>
</file>

<file path=xl/sharedStrings.xml><?xml version="1.0" encoding="utf-8"?>
<sst xmlns="http://schemas.openxmlformats.org/spreadsheetml/2006/main" count="341" uniqueCount="220">
  <si>
    <t>SOLICITUD DE ANTECEDENTES -ABOGADO EXTERNO-</t>
  </si>
  <si>
    <t>Radicado(23 digitos)</t>
  </si>
  <si>
    <t>Juzgado</t>
  </si>
  <si>
    <t>Demandado</t>
  </si>
  <si>
    <t xml:space="preserve">Demandante </t>
  </si>
  <si>
    <t>Tipo de vinculacion compañía</t>
  </si>
  <si>
    <t xml:space="preserve">Situcion Laboral </t>
  </si>
  <si>
    <t xml:space="preserve">Ocupado-trabajador cuenta ajena </t>
  </si>
  <si>
    <t xml:space="preserve">Motociclista </t>
  </si>
  <si>
    <t>AMPARO A AFECTAR</t>
  </si>
  <si>
    <t>REMISION DE ANTECEDENTES - ABOGADO INTERNO-</t>
  </si>
  <si>
    <t>SINIESTRO - APLICATIVO</t>
  </si>
  <si>
    <t>PÓLIZA</t>
  </si>
  <si>
    <t>VALOR ASEGURADO</t>
  </si>
  <si>
    <t>MODALIDAD</t>
  </si>
  <si>
    <t xml:space="preserve">VIGENCIA </t>
  </si>
  <si>
    <t xml:space="preserve">SINIESTRO DENTRO DE LA VIGENCIA? </t>
  </si>
  <si>
    <t>SI</t>
  </si>
  <si>
    <t>CARTERA A DÍA</t>
  </si>
  <si>
    <t>COASEGURO</t>
  </si>
  <si>
    <t>PROPIO</t>
  </si>
  <si>
    <t xml:space="preserve">ASEGURADORAS  </t>
  </si>
  <si>
    <t xml:space="preserve">% DE PARTICIPACION </t>
  </si>
  <si>
    <t>REASEGURO- SUPERA LOS $500M-</t>
  </si>
  <si>
    <t>LARGE GLOSSES</t>
  </si>
  <si>
    <t>MOTIVO DE LA DEMANDA</t>
  </si>
  <si>
    <t xml:space="preserve">OFRECIENTO AUTOS </t>
  </si>
  <si>
    <t>NO</t>
  </si>
  <si>
    <t>OFRECIENTO VALOR</t>
  </si>
  <si>
    <t xml:space="preserve">RECOSTRUCCION ACCIDENTE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</si>
  <si>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</si>
  <si>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</si>
  <si>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</si>
  <si>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</si>
  <si>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</si>
  <si>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</si>
  <si>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Ausencia de prueba del hecho generador de responsabilidad.</t>
  </si>
  <si>
    <t>• Aplicación de la limitación de responsabilidad por razón del deducible a cargo del asegurado.</t>
  </si>
  <si>
    <t>• Exclusiones  de confomidad a la Póliza</t>
  </si>
  <si>
    <t>Otras</t>
  </si>
  <si>
    <t>OBJECION -Marque con una (x)</t>
  </si>
  <si>
    <t>No prueba de responsabilidad.</t>
  </si>
  <si>
    <t>Fuerza mayor y caso fortuito.</t>
  </si>
  <si>
    <t>Culpa exclusiva de un tercero.</t>
  </si>
  <si>
    <t>Culpa exclusiva de la víctima</t>
  </si>
  <si>
    <t>Exclusiones de póliza</t>
  </si>
  <si>
    <t>Vehículo no asegurado</t>
  </si>
  <si>
    <t>Interes asegurable</t>
  </si>
  <si>
    <t>Prescripción de las acciones derivadas del contrato de seguros</t>
  </si>
  <si>
    <t>Infraseguro</t>
  </si>
  <si>
    <t>INFORME INICIAL-ABOGADO EXTERNO-</t>
  </si>
  <si>
    <t>Valor de las pretensiones totales de la demanda (en pesos no en SMMLV)</t>
  </si>
  <si>
    <t>Perjuicios reclamados  (en pesos no en SMMLV)</t>
  </si>
  <si>
    <t>Patrimoniales</t>
  </si>
  <si>
    <t>Lucro Cesante</t>
  </si>
  <si>
    <t>Daño Emergente</t>
  </si>
  <si>
    <t>Extrapatrimoniales</t>
  </si>
  <si>
    <t>PROBABLE</t>
  </si>
  <si>
    <t>DAÑOS MATERIALES</t>
  </si>
  <si>
    <t>EVENTUAL</t>
  </si>
  <si>
    <t>Clasificación Contingencia</t>
  </si>
  <si>
    <t>REMOTO</t>
  </si>
  <si>
    <t>Concepto del Abogado sobre la Contingencia:(Se debe indicar las razones por las cuales se considera que el proceso es Eventual Remoto o Probable.)</t>
  </si>
  <si>
    <t>Valor Contingencia: ( en pesos). Cuanto vale perder o negociar el caso por un valor que debe estar dentro del valor asegurado( con criterios jurisprudenciales)</t>
  </si>
  <si>
    <t>VALOR CONTINGENCIA</t>
  </si>
  <si>
    <t>Reserva propuesta</t>
  </si>
  <si>
    <t>Defensa de la Aseguradora: (Enumerar y enunciar las excepciones propuestas demanda y/o llamamiento )</t>
  </si>
  <si>
    <t>INFORME ABOGADO INTERNO</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</si>
  <si>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</si>
  <si>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</si>
  <si>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</si>
  <si>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</si>
  <si>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</si>
  <si>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</si>
  <si>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CLASE DE REASEGURO</t>
  </si>
  <si>
    <t>Acompañante motorista</t>
  </si>
  <si>
    <t>OCURRENCIA</t>
  </si>
  <si>
    <t>CEDIDO</t>
  </si>
  <si>
    <t>FACULTATIVO</t>
  </si>
  <si>
    <t xml:space="preserve">Objetado por la Compañía </t>
  </si>
  <si>
    <t xml:space="preserve">Ciclista </t>
  </si>
  <si>
    <t>CLAIMS MADE</t>
  </si>
  <si>
    <t>ACEPTADO</t>
  </si>
  <si>
    <t>AUTOMATICO</t>
  </si>
  <si>
    <t>Pretensiones elevadas- reclamación Compañía</t>
  </si>
  <si>
    <t>Ocupado - Autonomo</t>
  </si>
  <si>
    <t>Cliclista vehículo</t>
  </si>
  <si>
    <t>SUNSET</t>
  </si>
  <si>
    <t>Ofrecimiento muy bajo-reclamación Compañía</t>
  </si>
  <si>
    <t xml:space="preserve">Tareas del hogar </t>
  </si>
  <si>
    <t>DESCUBREMIENTO</t>
  </si>
  <si>
    <t xml:space="preserve">Nuevos reclamantes </t>
  </si>
  <si>
    <t>Pendiente acceder al mercado laboral -pedir a nino</t>
  </si>
  <si>
    <t>Ocupante vehículo</t>
  </si>
  <si>
    <t>Respuesta extemporanea</t>
  </si>
  <si>
    <t>Pasajero servicio publico</t>
  </si>
  <si>
    <t xml:space="preserve">Sin reclamación previa </t>
  </si>
  <si>
    <t xml:space="preserve">Vida/RC medica- aviso de siniestro sin tramite </t>
  </si>
  <si>
    <t>Daño moral</t>
  </si>
  <si>
    <t>Daño a la salud</t>
  </si>
  <si>
    <t>Daño a la Salud que podría interpretarse como daño a la vida de relación</t>
  </si>
  <si>
    <t>INTERVINIENTE</t>
  </si>
  <si>
    <t>CONTINGENCIA</t>
  </si>
  <si>
    <t>LLAMADA EN GARANTIA</t>
  </si>
  <si>
    <t>DEMANDA DIRECTA</t>
  </si>
  <si>
    <t>RCE HOMICIDIO</t>
  </si>
  <si>
    <t>RCE HOMICIDIO-LESION</t>
  </si>
  <si>
    <t>RCE + DAÑOS MATERIALES</t>
  </si>
  <si>
    <t>RCC HOMICIDIO</t>
  </si>
  <si>
    <t>RCC HOMICIDIO-LESION</t>
  </si>
  <si>
    <t>PERDIDA PARCIAL DAÑOS</t>
  </si>
  <si>
    <t>PÉRDIDA PARCIAL HURTO</t>
  </si>
  <si>
    <t>PÉRDIDA TOTAL DAÑOS</t>
  </si>
  <si>
    <t>SUSTRACCIÓN TOTAL</t>
  </si>
  <si>
    <t>OTROS</t>
  </si>
  <si>
    <t>DEDUCIBLE</t>
  </si>
  <si>
    <t>Reserva CIA</t>
  </si>
  <si>
    <t xml:space="preserve">SI </t>
  </si>
  <si>
    <t>ALLIANZ</t>
  </si>
  <si>
    <t>Peaton</t>
  </si>
  <si>
    <r>
      <t>Breve resumen de los hechos
*Recomendaciones:</t>
    </r>
    <r>
      <rPr>
        <sz val="11"/>
        <color theme="1"/>
        <rFont val="Calibri"/>
        <family val="2"/>
        <scheme val="minor"/>
      </rPr>
      <t xml:space="preserve"> Establecer las circunstancias de tiempo, modo y lugar, fecha del siniestro, placa del vh asegurado y terceros afectados, nombres de los lesionados (pcl-entidad que emite la pcl- días de incapacidad, lesiones) y muertos. Dentro del material probatorio identificar el grado de responsabilidad (IPAT, fallo contravencional). Procure no transcribir los hechos de la demanda, este espacio tiene como finalidad mostrar un panorama de los hechos.</t>
    </r>
  </si>
  <si>
    <t>RCE DAÑOS MATERIALES</t>
  </si>
  <si>
    <t>DAÑOS VEHICULO ASEGURADO</t>
  </si>
  <si>
    <t>Observaciones sobre el valor de la contingencia: (Se debe explicar como se aterrizaron las pretensiones.) si el caso es de daños indicar el valor comercial del vh</t>
  </si>
  <si>
    <t>NO APLICA</t>
  </si>
  <si>
    <t>COASEGURO RETENCION ALLIANZ (%)</t>
  </si>
  <si>
    <t>JUZGADO</t>
  </si>
  <si>
    <t xml:space="preserve">RCE LESIONES </t>
  </si>
  <si>
    <t>RCC LESIONES</t>
  </si>
  <si>
    <t>CONCURRENCIA</t>
  </si>
  <si>
    <r>
      <t xml:space="preserve">INDIQUE LA PLACA- </t>
    </r>
    <r>
      <rPr>
        <sz val="11"/>
        <color rgb="FFFF0000"/>
        <rFont val="Calibri"/>
        <family val="2"/>
        <scheme val="minor"/>
      </rPr>
      <t>SUSTITUYA</t>
    </r>
  </si>
  <si>
    <t xml:space="preserve">CONCEPTO DE CONCILIACIÓN 330 </t>
  </si>
  <si>
    <t xml:space="preserve">SUMA SOLICITADA </t>
  </si>
  <si>
    <t>COMENTARIO OUT</t>
  </si>
  <si>
    <t>AUTORIZACION COMPAÑÍA SUMA</t>
  </si>
  <si>
    <t xml:space="preserve">AUTORIZACION COMPAÑÍA COMENTARIOS </t>
  </si>
  <si>
    <t>CAMBIO CONTINGENCIA PJ</t>
  </si>
  <si>
    <t xml:space="preserve">CONTINGENCIA ACTUAL </t>
  </si>
  <si>
    <t xml:space="preserve">CAMBIO DE CONTINGENCIA </t>
  </si>
  <si>
    <t xml:space="preserve">COMENTARIOS CAMBIO DE CONTINGENCIA </t>
  </si>
  <si>
    <t xml:space="preserve">ACTUALIZACION DE CONTINGENCIA  </t>
  </si>
  <si>
    <t>DEMANDADO</t>
  </si>
  <si>
    <t xml:space="preserve">DEMANDANTE </t>
  </si>
  <si>
    <t>TIPO DE VINCULACION COMPAÑÍA</t>
  </si>
  <si>
    <t xml:space="preserve">TIPO DE PERJUCIO </t>
  </si>
  <si>
    <t>INTERVINIENTE -NOMBRE DE LESIONADO O MUERTO (S) DEL PROCESO</t>
  </si>
  <si>
    <t xml:space="preserve">NUMERO DE IDENTIFICACION </t>
  </si>
  <si>
    <t xml:space="preserve">DOMICILIO </t>
  </si>
  <si>
    <t xml:space="preserve">TELEFONO </t>
  </si>
  <si>
    <t>CORREO ELECTRONICO</t>
  </si>
  <si>
    <t xml:space="preserve">ESTADO CIVIL </t>
  </si>
  <si>
    <t xml:space="preserve">FECHA DE NACIMIENTO </t>
  </si>
  <si>
    <t xml:space="preserve">EDAD AL MOMENTO DEL SINIESTRO </t>
  </si>
  <si>
    <t xml:space="preserve">FECHA DE DEFUNCION </t>
  </si>
  <si>
    <t xml:space="preserve">SITUCION LABORAL </t>
  </si>
  <si>
    <t xml:space="preserve">PROFESION </t>
  </si>
  <si>
    <t xml:space="preserve">INGRESOS NETOS </t>
  </si>
  <si>
    <t>NUMERO DE LESIONADOS Y/O FALLECIDOS  SEGÚN IPAT</t>
  </si>
  <si>
    <t xml:space="preserve">CONDICION </t>
  </si>
  <si>
    <t>FECHA DE LOS HECHOS</t>
  </si>
  <si>
    <t>FECHA DE SOLICITUD AUDIENCIA PREJUDICIAL</t>
  </si>
  <si>
    <t>FECHA DE AUDIENCIA PREJUDICIAL</t>
  </si>
  <si>
    <t>RADICADO(23 DIGITOS)</t>
  </si>
  <si>
    <t>ASEGURADO</t>
  </si>
  <si>
    <t>NIT ASEGURADO</t>
  </si>
  <si>
    <t>PLACA VEHÍCULO ASEGURADO (SI APLICA)</t>
  </si>
  <si>
    <t>NO. PÓLIZA VINCULADA</t>
  </si>
  <si>
    <t>FECHA DE ASIGNACIÓN</t>
  </si>
  <si>
    <t>FECHA DE NOTIFICACIÓN</t>
  </si>
  <si>
    <t>FECHA DE CONTESTACION 
*RECOMENDACIÓN: FECHA MÁXIMA PARA CONTESTAR LA DEMANDA ACORDE A LO ESTIÚLADO EN LA NORMA.</t>
  </si>
  <si>
    <t>PRIORIDAD DEL FONDO</t>
  </si>
  <si>
    <t>ANTIFRAUDE</t>
  </si>
  <si>
    <t>Validar si en proceso se presentan alguna de las siguientes situaciones :</t>
  </si>
  <si>
    <t>Descripción</t>
  </si>
  <si>
    <t>SI / NO</t>
  </si>
  <si>
    <t xml:space="preserve">En caso de ser afirmativo, explicar: </t>
  </si>
  <si>
    <r>
      <rPr>
        <b/>
        <sz val="10"/>
        <color theme="1"/>
        <rFont val="Century Gothic"/>
        <family val="2"/>
      </rPr>
      <t>PJ</t>
    </r>
    <r>
      <rPr>
        <sz val="10"/>
        <color theme="1"/>
        <rFont val="Century Gothic"/>
        <family val="2"/>
      </rPr>
      <t xml:space="preserve"> - Exageración pretensiones materiales (lucro cesante y daño emergente).</t>
    </r>
  </si>
  <si>
    <t>Diferencia entre el lucro cesante y daño emergente pretendidos por los demandantes en el proceso judicial Vs tasacion objetivada.</t>
  </si>
  <si>
    <r>
      <rPr>
        <b/>
        <sz val="10"/>
        <color theme="1"/>
        <rFont val="Century Gothic"/>
        <family val="2"/>
      </rPr>
      <t xml:space="preserve">PJ </t>
    </r>
    <r>
      <rPr>
        <sz val="10"/>
        <color theme="1"/>
        <rFont val="Century Gothic"/>
        <family val="2"/>
      </rPr>
      <t>- Lesiones/circunstancias sin relación o inconsistentes con los hechos demandados.</t>
    </r>
  </si>
  <si>
    <t>Diferencia entre la declaración del asegurado y el tercero; Asegurado no brinda información o se niega a entrevista; Reclamación  originada en supuestos accidentes sin testigos ni reportes; Incendio elementos de alta cuantía  o sucedido en circustancias extrañas; Hurto de articulos de alto costos debido a incineración de la propiedad, vehiuclo o bien; Lesiones y daños materiales sin acreditación y/o soporte.</t>
  </si>
  <si>
    <r>
      <rPr>
        <b/>
        <sz val="10"/>
        <color theme="1"/>
        <rFont val="Century Gothic"/>
        <family val="2"/>
      </rPr>
      <t xml:space="preserve">PJ </t>
    </r>
    <r>
      <rPr>
        <sz val="10"/>
        <color theme="1"/>
        <rFont val="Century Gothic"/>
        <family val="2"/>
      </rPr>
      <t>- Soportes de asegurados/terceros demandantes adulterados.</t>
    </r>
  </si>
  <si>
    <t>Documentos falsos aportados como pruabs; Vehículos con daños severos y no reportan lesionados; Médico de terceros (especializado), también está involucrado en otros diagnósticos;  ITP Irregularidad en el proceso de calificación; Diagnósticos médicos sin el debido sustento.</t>
  </si>
  <si>
    <r>
      <rPr>
        <b/>
        <sz val="10"/>
        <color theme="1"/>
        <rFont val="Century Gothic"/>
        <family val="2"/>
      </rPr>
      <t xml:space="preserve">PJ </t>
    </r>
    <r>
      <rPr>
        <sz val="10"/>
        <color theme="1"/>
        <rFont val="Century Gothic"/>
        <family val="2"/>
      </rPr>
      <t>- Demandantes involucrados en otros siniestros y procesos judiciales.</t>
    </r>
  </si>
  <si>
    <t xml:space="preserve">Procesos judiciales llevados a cabo en distintas ciudades con los mismos demandantes. </t>
  </si>
  <si>
    <r>
      <rPr>
        <b/>
        <sz val="10"/>
        <color theme="1"/>
        <rFont val="Century Gothic"/>
        <family val="2"/>
      </rPr>
      <t>PJ</t>
    </r>
    <r>
      <rPr>
        <sz val="10"/>
        <color theme="1"/>
        <rFont val="Century Gothic"/>
        <family val="2"/>
      </rPr>
      <t xml:space="preserve"> - Víctima involucrada en fraudes anteriores .</t>
    </r>
  </si>
  <si>
    <r>
      <rPr>
        <b/>
        <sz val="10"/>
        <color theme="1"/>
        <rFont val="Century Gothic"/>
        <family val="2"/>
      </rPr>
      <t>PJ</t>
    </r>
    <r>
      <rPr>
        <sz val="10"/>
        <color theme="1"/>
        <rFont val="Century Gothic"/>
        <family val="2"/>
      </rPr>
      <t xml:space="preserve"> - Relación/parentesco entre asegurado y tercero afectado.</t>
    </r>
  </si>
  <si>
    <t xml:space="preserve">Demandantes con vínculos consanguineos, de afinidad y/o amistad con el asegurado. </t>
  </si>
  <si>
    <r>
      <rPr>
        <b/>
        <sz val="10"/>
        <color theme="1"/>
        <rFont val="Century Gothic"/>
        <family val="2"/>
      </rPr>
      <t xml:space="preserve">PJ </t>
    </r>
    <r>
      <rPr>
        <sz val="10"/>
        <color theme="1"/>
        <rFont val="Century Gothic"/>
        <family val="2"/>
      </rPr>
      <t>- Sumas elevadas aseguradas con respecto a la ocupación desarrollada del asegurado.</t>
    </r>
  </si>
  <si>
    <t xml:space="preserve">Prima contratada alta comparada con los ingresos reales del asegurado; Valor del aseguro excesivo o con valor que supera lo devegado por el asegurado. </t>
  </si>
  <si>
    <r>
      <rPr>
        <b/>
        <sz val="10"/>
        <color theme="1"/>
        <rFont val="Century Gothic"/>
        <family val="2"/>
      </rPr>
      <t xml:space="preserve">PJ </t>
    </r>
    <r>
      <rPr>
        <sz val="10"/>
        <color theme="1"/>
        <rFont val="Century Gothic"/>
        <family val="2"/>
      </rPr>
      <t>- Reticencia</t>
    </r>
  </si>
  <si>
    <t>Lesiones y/o afectaciones del asegurado preexistentes.</t>
  </si>
  <si>
    <r>
      <rPr>
        <b/>
        <sz val="10"/>
        <color theme="1"/>
        <rFont val="Century Gothic"/>
        <family val="2"/>
      </rPr>
      <t>PJ</t>
    </r>
    <r>
      <rPr>
        <sz val="10"/>
        <color theme="1"/>
        <rFont val="Century Gothic"/>
        <family val="2"/>
      </rPr>
      <t xml:space="preserve"> - Reclamaciones presentadas durante la misma vigencia de la póliza por cisrcunsatancias similares. </t>
    </r>
  </si>
  <si>
    <t xml:space="preserve"> Múltiples reclamos por la misma pérdida y similar.</t>
  </si>
  <si>
    <r>
      <rPr>
        <b/>
        <sz val="10"/>
        <color theme="1"/>
        <rFont val="Century Gothic"/>
        <family val="2"/>
      </rPr>
      <t>PJ</t>
    </r>
    <r>
      <rPr>
        <sz val="10"/>
        <color theme="1"/>
        <rFont val="Century Gothic"/>
        <family val="2"/>
      </rPr>
      <t xml:space="preserve"> - El asegurado tiene más de un seguro de vida en la misma o con otras compañías.</t>
    </r>
  </si>
  <si>
    <t>Múltiples aseguramientos del mismo tipo.</t>
  </si>
  <si>
    <t>BERNARDO BIELOSTOTZKY BERMUDEZ</t>
  </si>
  <si>
    <t>ALLIANZ SEGUROS S.A.</t>
  </si>
  <si>
    <t>NO ESPECIFICA</t>
  </si>
  <si>
    <t>HJT980</t>
  </si>
  <si>
    <t>SUPERINTEDENCIA FINANCIERA DE COLOMBIA</t>
  </si>
  <si>
    <t>N/A</t>
  </si>
  <si>
    <t xml:space="preserve">SIN AUDIENCIA </t>
  </si>
  <si>
    <t>2025015691</t>
  </si>
  <si>
    <t xml:space="preserve">El señor Bernardo es propietario del vehículo de placas HJT-980 el cual cuenta con una póliza expedida por Allianz, debido a unos daños sufridos por el rodante, el demandante pidió a la compañía la reparación correspondiente, sin embargo después de una revisión por el Concesionario Colautos la compañía le informó que no contaban con las piezas para la reparación y que por ende se procedería con el arreglo directo. En consecuencia se ofreció $21.843.000 menos el deduible de 1.1 SMLMV, monto con el cual el demandante no está de acuerdo, puesto que indica que la reparación tiene un valor de $49.308.000. Adicionalmente, solicita que se les reconozca el valor del amparo de gastos de movilización. </t>
  </si>
  <si>
    <t>SINIESTRO  147075216   apl   214764</t>
  </si>
  <si>
    <t>Duración: Desde las 00:00 horas del 21/12/2024 hasta las 24:00 horas del 20/12/2025.</t>
  </si>
  <si>
    <t>no es posible realizar la reparación de tu vehiculo dado que el taller actual, así como la red de talleres de la marca no cuentan con las piezas requeridas y nos informan que dado el año modelo, desde origen (fabrica) ya no cuentan con las mismas, ahora bien, en aras de brindar  solución  a  tu  caso,generaremos  el  pago  anticipado  a  la  reparación,  como  te  fue  informado telefónicamente, en próximos dias te allegaremos el contrato de indemnización acorde a los costos de laintervencióny ya descontado el deducible, posterior al pago realizaremos el acompañamiento para validar la culminación de la reparación.</t>
  </si>
  <si>
    <t xml:space="preserve">1. INEXISTENCIA DE OBLIGACIÓN DE ALLIANZ SEGUROS S.A. POR CUANTO EL VALOR DE LA REPARACIÓN SE ENCUENTRA LISTO PARA SER ENTREGADO. 
2. INEXISTENCIA DE OBLIGACIÓN INDEMNIZATORIA RESPECTO AL AMPARO DE DAÑOS DE MAYOR CUANTÍA DADO QUE EL DAÑO DEL VEHÍCULO NO SUPERA EL 75% DEL VALOR ASEGURADO - INCUMPLIMIENTO DE LA CARGA DE LA PRUEBA ESTABLECIDA EN EL ARTÍCULO 1077 DEL CÓDIGO DE COMERCIO. 
3. INEXISTENCIA DE RESPONSABILIDAD DE ALLIANZ SEGUROS S.A. EN TANTO CUMPLIÓ CON SUS OBLIGACIONES CONTRACTUALES Y NO SE SUSTRAJO DEL PAGO - DILIGENCIA EN EL PROCESO DE INDEMNIZACIÓN. 
4. MORA CREDITORIA DEL ASEGURADO E IMPOSIBILIDAD DE DESCONOCER LA MODALIDAD DE INDEMNIZACIÓN COMO ALTERNATIVA. 
5. EXCEPCIÓN DE INEXISTENCIA DE RESPONSABILIDAD DE ALLIANZ SEGUROS S.A. EN LA OBTENCIÓN DE LOS REPUESTOS, AL ESTAR ANTE UN EVENTO DE FUERZA MAYOR. 
6. IMPROCEDENCIA DE LA PRETENSIÓN DE VEHÍCULO DE REEMPLAZO. 
7. RIESGOS EXPRESAMENTE EXCLUIDOS DE COBERTURA EN LA PÓLIZA DE SEGURO AUTOMÓVILES INDIVIDUAL LIVIANOS PARTICULARES.  
8. IMPROCEDENCIA DE RECONOCIMIENTO DE GASTOS DE MOVILIZACIÓN – AMPARO EXCLUSIVO PARA DAÑOS DE MAYOR CUANTÍA. 
9. CARÁCTER MERAMENTE INDEMNIZATORIO QUE REVISTEN LOS CONTRATOS DE SEGURO. 
10. EN CUALQUIER CASO, DE NINGUNA FORMA SE PODRÁ EXCEDER EL LÍMITE DEL VALOR ASEGURADO. 
11. EN TODO CASO, DEBERÁ TENERSE EN CUENTA EL VALOR PACTADO POR CONCEPTO DE DEDUCIBLE.
</t>
  </si>
  <si>
    <t>NO APLICA (DAÑOS)</t>
  </si>
  <si>
    <t>Valor de la reparación</t>
  </si>
  <si>
    <t xml:space="preserve">Valor de la reparación </t>
  </si>
  <si>
    <t>La contingencia se califica como PROBABLE, toda vez que la Póliza presta cobertura material y temporal frente al amparo de Daños de menor cuantía señalado en el contrato de seguro.
Lo primero que debe tomarse en consideración es que la Póliza de Automóviles Individual Livianos Particulares No. 023362388/0, cuyo asegurado es el señor Bernardo Bielostotzky Bermúdez, presta cobertura temporal y material, de conformidad con los hechos y pretensiones expuestos en el libelo de la demanda. Frente a la cobertura temporal, debe señalarse que el hecho, esto es, el accidente que involucró el vehículo asegurado de placas HJT 980, ocurrió el 9 de diciembre de 2024, es decir, dentro de la vigencia de la póliza, comprendida entre el 21 de diciembre de 2023 y el 21 de diciembre de 2024. Aunado a ello, presta cobertura material, en tanto el siniestro se enmarca dentro del amparo de daños de menor cuantía, conforme a lo previsto en el clausulado general del contrato de seguro.
Por otro lado, frente a la obligación indemnizatoria de la compañía, debe indicarse que en este caso no se configuran circunstancias que justifiquen el reconocimiento del valor asegurado por concepto de pérdida total o daños de mayor cuantía, como lo pretende el asegurado. Tal como se desprende de la valoración del vehículo realizada a través de la plataforma Audatex, los daños identificados no alcanzan el umbral del 75% del valor comercial del vehículo, necesario para declarar la pérdida total. Por el contrario, las afectaciones representan menos del 40% del valor total asegurado, fijado en $67.000.000. No obstante, se debe tener en cuenta que, conforme a la referida valoración técnica, sí se identifican daños que requieren reemplazo de ciertos componentes, por lo que se configura la operancia del amparo de daños de menor cuantía, riesgo respecto del cual no solo se probó la ocurrencia del siniestro, sino que también fue expresamente reconocido por Allianz Seguros S.A., conforme a las comunicaciones sostenidas con el asegurado. Finalmente, teniendo en cuenta que los elementos requeridos para la reparación no se encuentran disponibles en el mercado nacional, según información del concesionario autorizado, y que el condicionado general de la póliza faculta a la aseguradora a optar por el pago en dinero en esos casos, la compañía procedió a ofrecer una indemnización equivalente al valor cotizado por un proveedor autorizado, por la suma de $21.844.595, correspondiente a los elementos y servicios necesarios para la reparación. Dicha oferta se encuentra sujeta al deducible pactado de 1.1 S.M.M.L.V., equivalente a $1.430.000 para el año 2024, y representa el cumplimiento de la obligación indemnizatoria en los términos del contrato de seguro. En ese sentido, la obligación de la compañía de indemnizar al señor Bernardo Bielostotzky Bermúdez se enmarca en los términos contractuales que le permiten optar por el pago en dinero, y se ha materializado mediante la oferta basada en la cotización formal allegada, correspondiente al estimado por repuestos, insumos y mano de obra necesarios para la reparación del vehículo. No obstante, pese a lo expuesto, la contigencia se califica como probable dado que la compañia aseguradora sieguramente resultara condenada a la afectación de la póliza por el daño de menor cuantía.
 En todo caso, debe tenerse en cuenta que la cláusula de arreglo directo que está siendo uitilizada por Allianz para el ofrecimiento, se encuentra en el condicionado general de la poliza, razón por la cual  sera materia de discusión en el proceso, si se entregaron o no, las condiciones generales al asegurado al momento de la contratación de la póliza, pues de ello dependera la inoponibilidad de dicha cláusula al asegurado.</t>
  </si>
  <si>
    <t>La liquidación objetiva de perjuicios se estima en la suma de  de $20.415.595  teniendo en cuenta las siguientes consideraciones:
 1. Valor de la reparación: La suma $21.845.585 según la cotizacion proferida por Casa Toro S.A BIC remitida a Allianz el dia 3 de febrero de 2025. 
2. Deducible: De conformidad con el condicionado de la póliza se pactó el valor de de 1.1 S.M.M.L.V por concepto de deducible que para la fecha de ocurrencia del siniestro, es decir,  para el 9 de diciembre de 2024  equivale a $1.430.000. Arrojando como resultado final la suma de $20.415.595.</t>
  </si>
  <si>
    <t>si</t>
  </si>
  <si>
    <t>147075216 - Apl. 214764</t>
  </si>
  <si>
    <t xml:space="preserve">COMENTARIOS ABOGADO EXTERNO </t>
  </si>
  <si>
    <r>
      <rPr>
        <b/>
        <sz val="11"/>
        <color theme="1"/>
        <rFont val="Calibri"/>
        <family val="2"/>
        <scheme val="minor"/>
      </rPr>
      <t>ACTUALIZACIÓN LIQUIDACIÓN (SOLO AUMENTA LIQUIDACIÓN, PERO SE MANTIENE PROBABLE LA CONTINGENCIA) (23/AGO/2025):</t>
    </r>
    <r>
      <rPr>
        <sz val="11"/>
        <color theme="1"/>
        <rFont val="Calibri"/>
        <family val="2"/>
        <scheme val="minor"/>
      </rPr>
      <t xml:space="preserve">
En efecto, la idea es que enviemos esta modificación de liquidación objetiva y verificar si la compañía nos aumenta el valor a ofrecer con base en lo siguiente:
La liquidación objetiva de perjuicios se estima en la suma de $28.858.752. teniendo en cuenta las siguientes consideraciones:
1.- Valor de la reparación: La suma $30.288.752 según la cotización proferida por Colautos dirigida al propietario. La actualización de esta liquidación se realiza con base en lo ocurrido en la audiencia del 4 de agosto de 2025, en la que el señor Bernardo Bielostotzky solicitó finalmente $30.290.000 para llegar a un acuerdo. Para ello, allegó una nueva cotización remitida por la casa matriz de Mazda en la que se evidencia una diferencia sustancias respecto de la remitida a Allianz el 3 de febrero de 2025. En la primera, dirigida al propietario Bernardo Bielostotzky Bermúdez, se incluyen tanto piezas mecánicas como mano de obra de reparación (15 horas por $3.300.000), así como la observación de que tres repuestos anexados no fueron enviados a la compañía de seguros. Algunos valores unitarios, como el de la caja de transferencia M51517900, son menores en esta cotización ($9.752.923) frente a la segunda, y además se listan elementos adicionales que no aparecen en la enviada a Allianz, tales como el kit de carcasa LSD, la carcasa de caja de cambios, tornillos de acople y un soporte de eje cardánico duplicado. Por su parte, la cotización enviada a Allianz Seguros S.A. (BIC remitida el 3 de febrero de 2025) se limita exclusivamente a repuestos, omite la mano de obra y otras piezas incluidas en la primera, e incorpora elementos diferentes como el diferencial delantero, el yugo de eje cardánico delantero y dos referencias de crucetas, con precios distintos. Además, los valores totales difieren de manera importante: la primera cotización, aunque no presenta un gran total consolidado, al sumar piezas y mano de obra resulta inferior a los $21.844.595 que arroja la cotización remitida a Allianz. En cuanto a fechas, la primera es del 11 de febrero de 2025 con validez hasta el 13 de marzo de 2025, mientras que la segunda es del 27 de enero de 2025 con la misma fecha de validez. Sin embargo, se tomará en cuenta la primera cotización, esto es, la remitida al propietario por valor de $30.288.752, en tanto este considera que con los repuestos allí relacionados y la mano de obra presupuestada su vehículo puede quedar en las condiciones mínimas necesarias para su adecuado funcionamiento y reparación, de conformidad con el alcance y las observaciones indicadas en dicho documento.
De todas formas, se solicita comedidamente que, toda vez que la cotización fue expedida por Colautos directamente al demandante (taller en el que, según se ha informado, el señor ha dejado el vehículo sin querer retirarlo), se verifique la autenticidad y conformidad de lo allí cotizado, dado que difiere de la otra cotización allegada. En caso de que aquella cotización sea confirmada por Colautos, se estima procedente considerar dicho valor como referencia para una eventual oferta, descontando el deducible pactado. Ello en la medida en que, si bien la cotización no obra como prueba dentro del plenario, el demandante hizo alusión a la misma en audiencia y el delegado insinuó la posibilidad de decretarla de oficio.
2.- Deducible: De conformidad con el condicionado de la póliza se pactó el valor de de 1.10 S.M.M.L.V por concepto de deducible que para la fecha de ocurrencia del siniestro, es decir, para el 9 de diciembre de 2024 equivale a $1.430.000.
Arrojando como resultado final la suma de $28.858.752.</t>
    </r>
  </si>
  <si>
    <t>Valos de reparación</t>
  </si>
  <si>
    <t>Dra. previamente informamos que se fijó fecha audiencia para el 03 septiembre del 2025 a las 3:30 pm.
- Se necesita representante legal; el doctor Carlos Prieto tiene disponibilidad para atender esta diligencia.
- Se sugiere conciliar, debido a la contingencia probable del proceso.
Por tanto, teniendo en cuenta lo ocurrido en la pasada audiencia del 04 de agosto, la solicitud del demandante, la postura del delegado y nuestro nuevo análisis de liquidación objetivada, sugerimos autorizar el 100% de nuestra liquidación, cifra que asciende a $28.858.752</t>
  </si>
  <si>
    <t xml:space="preserve">Se autoriza la suma al 100%, pago a 10 dias habiles y la asistencia del dr como rp.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</si>
</sst>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 #,##0;[Red]\-&quot;$&quot;\ #,##0"/>
    <numFmt numFmtId="42" formatCode="_-&quot;$&quot;\ * #,##0_-;\-&quot;$&quot;\ * #,##0_-;_-&quot;$&quot;\ * &quot;-&quot;_-;_-@_-"/>
    <numFmt numFmtId="44" formatCode="_-&quot;$&quot;\ * #,##0.00_-;\-&quot;$&quot;\ * #,##0.00_-;_-&quot;$&quot;\ * &quot;-&quot;??_-;_-@_-"/>
    <numFmt numFmtId="164" formatCode="_-&quot;$&quot;\ * #,##0.00_-;\-&quot;$&quot;\ * #,##0.00_-;_-&quot;$&quot;\ * &quot;-&quot;_-;_-@_-"/>
  </numFmts>
  <fonts count="13"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rgb="FFFF0000"/>
      <name val="Calibri"/>
      <family val="2"/>
      <scheme val="minor"/>
    </font>
    <font>
      <b/>
      <sz val="20"/>
      <color theme="0"/>
      <name val="Calibri"/>
      <family val="2"/>
      <scheme val="minor"/>
    </font>
    <font>
      <sz val="10"/>
      <name val="Calibri"/>
      <family val="2"/>
      <scheme val="minor"/>
    </font>
    <font>
      <b/>
      <sz val="10"/>
      <color theme="0"/>
      <name val="Century Gothic"/>
      <family val="2"/>
    </font>
    <font>
      <sz val="10"/>
      <color theme="1"/>
      <name val="Century Gothic"/>
      <family val="2"/>
    </font>
    <font>
      <b/>
      <sz val="10"/>
      <color theme="1"/>
      <name val="Century Gothic"/>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00206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s>
  <cellStyleXfs count="4">
    <xf numFmtId="0" fontId="0" fillId="0" borderId="0"/>
    <xf numFmtId="42"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cellStyleXfs>
  <cellXfs count="127">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0" fontId="0" fillId="0" borderId="1" xfId="0" applyBorder="1" applyAlignment="1">
      <alignment horizontal="justify" vertical="top"/>
    </xf>
    <xf numFmtId="0" fontId="2" fillId="0" borderId="1" xfId="0"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center" vertical="top"/>
    </xf>
    <xf numFmtId="0" fontId="0" fillId="0" borderId="1" xfId="0" applyBorder="1" applyAlignment="1">
      <alignment vertical="top" wrapText="1"/>
    </xf>
    <xf numFmtId="0" fontId="6" fillId="0" borderId="1" xfId="0" applyFont="1" applyBorder="1" applyAlignment="1">
      <alignment vertical="top" wrapText="1"/>
    </xf>
    <xf numFmtId="0" fontId="0" fillId="0" borderId="3" xfId="0" applyBorder="1" applyAlignment="1">
      <alignment vertical="top" wrapText="1"/>
    </xf>
    <xf numFmtId="0" fontId="0" fillId="7" borderId="1" xfId="0" applyFill="1" applyBorder="1" applyAlignment="1">
      <alignment vertical="top" wrapText="1"/>
    </xf>
    <xf numFmtId="0" fontId="0" fillId="7" borderId="1" xfId="0" applyFill="1" applyBorder="1" applyAlignment="1">
      <alignment vertical="top"/>
    </xf>
    <xf numFmtId="0" fontId="0" fillId="7" borderId="3" xfId="0" applyFill="1" applyBorder="1" applyAlignment="1">
      <alignment horizontal="center"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9" fontId="0" fillId="0" borderId="0" xfId="2" applyFont="1"/>
    <xf numFmtId="9" fontId="0" fillId="0" borderId="0" xfId="0" applyNumberFormat="1"/>
    <xf numFmtId="0" fontId="5" fillId="2" borderId="8" xfId="0" applyFont="1" applyFill="1" applyBorder="1" applyAlignment="1">
      <alignment horizontal="justify" vertical="top"/>
    </xf>
    <xf numFmtId="0" fontId="0" fillId="7" borderId="1" xfId="0" applyFill="1" applyBorder="1" applyAlignment="1">
      <alignment horizontal="justify" vertical="top" wrapText="1"/>
    </xf>
    <xf numFmtId="0" fontId="2" fillId="7" borderId="1" xfId="0" applyFont="1" applyFill="1" applyBorder="1" applyAlignment="1">
      <alignment horizontal="justify" vertical="top" wrapText="1"/>
    </xf>
    <xf numFmtId="42" fontId="2" fillId="7" borderId="1" xfId="1" applyFont="1" applyFill="1" applyBorder="1" applyAlignment="1">
      <alignment horizontal="justify" vertical="top" wrapText="1"/>
    </xf>
    <xf numFmtId="0" fontId="0" fillId="0" borderId="0" xfId="0" applyAlignment="1">
      <alignment horizontal="left"/>
    </xf>
    <xf numFmtId="0" fontId="2" fillId="0" borderId="2" xfId="0" applyFont="1" applyBorder="1" applyAlignment="1">
      <alignment horizontal="justify" vertical="top" wrapText="1"/>
    </xf>
    <xf numFmtId="42" fontId="0" fillId="0" borderId="1" xfId="1" applyFont="1" applyBorder="1" applyAlignment="1" applyProtection="1">
      <alignment horizontal="justify" vertical="top"/>
      <protection locked="0"/>
    </xf>
    <xf numFmtId="9" fontId="0" fillId="0" borderId="1" xfId="2" applyFont="1" applyBorder="1" applyAlignment="1" applyProtection="1">
      <alignment horizontal="center" vertical="top"/>
      <protection locked="0"/>
    </xf>
    <xf numFmtId="42" fontId="0" fillId="0" borderId="1" xfId="1" applyFont="1" applyBorder="1" applyAlignment="1" applyProtection="1">
      <alignment horizontal="center"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2" xfId="0" applyFont="1" applyBorder="1" applyAlignment="1" applyProtection="1">
      <alignment horizontal="justify" vertical="top" wrapText="1"/>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0" fontId="2" fillId="0" borderId="2" xfId="0" applyFont="1" applyBorder="1" applyAlignment="1">
      <alignment horizontal="justify" vertical="top"/>
    </xf>
    <xf numFmtId="0" fontId="0" fillId="0" borderId="0" xfId="0" applyProtection="1">
      <protection locked="0"/>
    </xf>
    <xf numFmtId="9" fontId="0" fillId="0" borderId="0" xfId="2" applyFont="1" applyProtection="1">
      <protection locked="0"/>
    </xf>
    <xf numFmtId="9" fontId="0" fillId="0" borderId="0" xfId="0" applyNumberFormat="1" applyProtection="1">
      <protection locked="0"/>
    </xf>
    <xf numFmtId="42" fontId="0" fillId="0" borderId="0" xfId="0" applyNumberFormat="1" applyProtection="1">
      <protection locked="0"/>
    </xf>
    <xf numFmtId="9" fontId="0" fillId="0" borderId="0" xfId="1" applyNumberFormat="1" applyFont="1" applyProtection="1">
      <protection locked="0"/>
    </xf>
    <xf numFmtId="0" fontId="2" fillId="4" borderId="4" xfId="0" applyFont="1" applyFill="1" applyBorder="1" applyAlignment="1" applyProtection="1">
      <alignment horizontal="justify" vertical="top" wrapText="1"/>
      <protection locked="0"/>
    </xf>
    <xf numFmtId="0" fontId="5" fillId="2" borderId="8" xfId="0" applyFont="1" applyFill="1" applyBorder="1" applyAlignment="1" applyProtection="1">
      <alignment horizontal="justify" vertical="top"/>
      <protection locked="0"/>
    </xf>
    <xf numFmtId="0" fontId="10" fillId="8" borderId="9" xfId="0" applyFont="1" applyFill="1" applyBorder="1" applyAlignment="1" applyProtection="1">
      <alignment horizontal="center" vertical="center" wrapText="1"/>
      <protection locked="0"/>
    </xf>
    <xf numFmtId="0" fontId="10" fillId="8" borderId="10" xfId="0" applyFont="1" applyFill="1" applyBorder="1" applyAlignment="1" applyProtection="1">
      <alignment horizontal="center" vertical="center" wrapText="1"/>
      <protection locked="0"/>
    </xf>
    <xf numFmtId="0" fontId="11" fillId="0" borderId="1" xfId="0" applyFont="1" applyBorder="1" applyAlignment="1" applyProtection="1">
      <alignment horizontal="left" vertical="center" wrapText="1"/>
      <protection locked="0"/>
    </xf>
    <xf numFmtId="0" fontId="11" fillId="0" borderId="1" xfId="0" applyFont="1" applyBorder="1" applyAlignment="1" applyProtection="1">
      <alignment horizontal="center" vertical="center"/>
      <protection locked="0"/>
    </xf>
    <xf numFmtId="0" fontId="11" fillId="0" borderId="1" xfId="0" applyFont="1" applyBorder="1" applyAlignment="1" applyProtection="1">
      <alignment horizontal="left" vertical="center"/>
      <protection locked="0"/>
    </xf>
    <xf numFmtId="6" fontId="4" fillId="7" borderId="1" xfId="1" applyNumberFormat="1" applyFont="1" applyFill="1" applyBorder="1" applyAlignment="1" applyProtection="1">
      <alignment horizontal="center" vertical="top"/>
      <protection locked="0"/>
    </xf>
    <xf numFmtId="6" fontId="0" fillId="0" borderId="1" xfId="1" applyNumberFormat="1" applyFont="1" applyBorder="1" applyAlignment="1" applyProtection="1">
      <alignment horizontal="justify" vertical="top"/>
      <protection locked="0"/>
    </xf>
    <xf numFmtId="0" fontId="0" fillId="7" borderId="1" xfId="0" applyFill="1" applyBorder="1" applyAlignment="1">
      <alignment horizontal="justify" vertical="top" wrapText="1"/>
    </xf>
    <xf numFmtId="0" fontId="0" fillId="7" borderId="1" xfId="0" applyFill="1" applyBorder="1" applyAlignment="1">
      <alignment horizontal="justify" vertical="top"/>
    </xf>
    <xf numFmtId="15" fontId="0" fillId="7" borderId="1" xfId="0" applyNumberFormat="1" applyFill="1" applyBorder="1" applyAlignment="1">
      <alignment horizontal="justify" vertical="top" wrapText="1"/>
    </xf>
    <xf numFmtId="14" fontId="0" fillId="7" borderId="1" xfId="0" applyNumberFormat="1" applyFill="1" applyBorder="1" applyAlignment="1">
      <alignment horizontal="justify" vertical="top" wrapText="1"/>
    </xf>
    <xf numFmtId="0" fontId="0" fillId="0" borderId="1" xfId="0" applyBorder="1" applyAlignment="1">
      <alignment horizontal="justify" vertical="top"/>
    </xf>
    <xf numFmtId="14" fontId="0" fillId="0" borderId="1" xfId="0" applyNumberFormat="1" applyBorder="1" applyAlignment="1">
      <alignment horizontal="justify" vertical="top"/>
    </xf>
    <xf numFmtId="14" fontId="0" fillId="7" borderId="2" xfId="0" applyNumberFormat="1" applyFill="1" applyBorder="1" applyAlignment="1">
      <alignment horizontal="justify" vertical="top"/>
    </xf>
    <xf numFmtId="0" fontId="0" fillId="7" borderId="3" xfId="0" applyFill="1" applyBorder="1" applyAlignment="1">
      <alignment horizontal="justify" vertical="top"/>
    </xf>
    <xf numFmtId="0" fontId="8" fillId="2" borderId="6" xfId="0" applyFont="1" applyFill="1" applyBorder="1" applyAlignment="1">
      <alignment horizontal="center" vertical="top"/>
    </xf>
    <xf numFmtId="0" fontId="0" fillId="0" borderId="2" xfId="0" applyBorder="1" applyAlignment="1">
      <alignment horizontal="justify" vertical="top"/>
    </xf>
    <xf numFmtId="0" fontId="0" fillId="0" borderId="3" xfId="0" applyBorder="1" applyAlignment="1">
      <alignment horizontal="justify"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2" fillId="7" borderId="1" xfId="0" applyFont="1" applyFill="1" applyBorder="1" applyAlignment="1">
      <alignment horizontal="justify" vertical="top" wrapText="1"/>
    </xf>
    <xf numFmtId="0" fontId="8" fillId="2" borderId="4" xfId="0" applyFont="1" applyFill="1" applyBorder="1" applyAlignment="1">
      <alignment horizontal="center" vertical="top"/>
    </xf>
    <xf numFmtId="0" fontId="0" fillId="0" borderId="1" xfId="0" applyBorder="1" applyAlignment="1">
      <alignment horizontal="justify" vertical="top" wrapText="1"/>
    </xf>
    <xf numFmtId="0" fontId="2" fillId="0" borderId="2" xfId="0" applyFont="1" applyBorder="1" applyAlignment="1">
      <alignment horizontal="center" vertical="top"/>
    </xf>
    <xf numFmtId="0" fontId="2" fillId="0" borderId="3" xfId="0" applyFont="1" applyBorder="1" applyAlignment="1">
      <alignment horizontal="center" vertical="top"/>
    </xf>
    <xf numFmtId="0" fontId="4" fillId="2" borderId="4" xfId="0" applyFont="1" applyFill="1" applyBorder="1" applyAlignment="1">
      <alignment horizontal="justify" vertical="top"/>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7" borderId="5" xfId="0" applyFill="1" applyBorder="1" applyAlignment="1">
      <alignment horizontal="left" vertical="top"/>
    </xf>
    <xf numFmtId="0" fontId="0" fillId="7" borderId="7" xfId="0" applyFill="1" applyBorder="1" applyAlignment="1">
      <alignment horizontal="left" vertical="top"/>
    </xf>
    <xf numFmtId="0" fontId="0" fillId="7" borderId="12" xfId="0" applyFill="1" applyBorder="1" applyAlignment="1">
      <alignment horizontal="left" vertical="top"/>
    </xf>
    <xf numFmtId="0" fontId="0" fillId="7" borderId="8" xfId="0" applyFill="1" applyBorder="1" applyAlignment="1">
      <alignment horizontal="left" vertical="top"/>
    </xf>
    <xf numFmtId="0" fontId="0" fillId="7" borderId="13" xfId="0" applyFill="1" applyBorder="1" applyAlignment="1">
      <alignment horizontal="left" vertical="top"/>
    </xf>
    <xf numFmtId="0" fontId="0" fillId="7" borderId="14" xfId="0" applyFill="1" applyBorder="1" applyAlignment="1">
      <alignment horizontal="left" vertical="top"/>
    </xf>
    <xf numFmtId="0" fontId="4" fillId="2" borderId="4" xfId="0" applyFont="1" applyFill="1" applyBorder="1" applyAlignment="1">
      <alignment horizontal="center" vertical="top"/>
    </xf>
    <xf numFmtId="0" fontId="0" fillId="0" borderId="2" xfId="0" applyBorder="1" applyAlignment="1">
      <alignment horizontal="left" vertical="top" wrapText="1"/>
    </xf>
    <xf numFmtId="0" fontId="0" fillId="0" borderId="3" xfId="0" applyBorder="1" applyAlignment="1">
      <alignment horizontal="left" vertical="top" wrapText="1"/>
    </xf>
    <xf numFmtId="42" fontId="0" fillId="0" borderId="2" xfId="1" applyFont="1" applyBorder="1" applyAlignment="1">
      <alignment horizontal="center" vertical="top"/>
    </xf>
    <xf numFmtId="42" fontId="0" fillId="0" borderId="3" xfId="1" applyFont="1" applyBorder="1" applyAlignment="1">
      <alignment horizontal="center"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5" fillId="6" borderId="11" xfId="0" applyFont="1" applyFill="1" applyBorder="1" applyAlignment="1">
      <alignment horizontal="center" vertical="center"/>
    </xf>
    <xf numFmtId="0" fontId="0" fillId="0" borderId="2" xfId="0" applyBorder="1" applyAlignment="1">
      <alignment horizontal="center" vertical="top"/>
    </xf>
    <xf numFmtId="0" fontId="0" fillId="0" borderId="3" xfId="0" applyBorder="1" applyAlignment="1">
      <alignment horizontal="center" vertical="top"/>
    </xf>
    <xf numFmtId="164" fontId="0" fillId="0" borderId="2" xfId="1" applyNumberFormat="1" applyFont="1" applyBorder="1" applyAlignment="1">
      <alignment horizontal="center" vertical="top"/>
    </xf>
    <xf numFmtId="164" fontId="0" fillId="0" borderId="3" xfId="1" applyNumberFormat="1" applyFont="1" applyBorder="1" applyAlignment="1">
      <alignment horizontal="center" vertical="top"/>
    </xf>
    <xf numFmtId="0" fontId="8" fillId="2" borderId="15" xfId="0" applyFont="1" applyFill="1" applyBorder="1" applyAlignment="1" applyProtection="1">
      <alignment horizontal="center" vertical="top"/>
      <protection locked="0"/>
    </xf>
    <xf numFmtId="0" fontId="9" fillId="7" borderId="4" xfId="0" applyFont="1" applyFill="1" applyBorder="1" applyAlignment="1" applyProtection="1">
      <alignment horizontal="center" vertical="top"/>
      <protection locked="0"/>
    </xf>
    <xf numFmtId="42" fontId="0" fillId="5" borderId="2" xfId="1" applyFont="1" applyFill="1" applyBorder="1" applyAlignment="1" applyProtection="1">
      <alignment horizontal="justify" vertical="top"/>
    </xf>
    <xf numFmtId="42" fontId="0" fillId="5" borderId="3" xfId="1" applyFont="1" applyFill="1" applyBorder="1" applyAlignment="1" applyProtection="1">
      <alignment horizontal="justify" vertical="top"/>
    </xf>
    <xf numFmtId="0" fontId="8" fillId="2" borderId="4" xfId="0" applyFont="1" applyFill="1" applyBorder="1" applyAlignment="1" applyProtection="1">
      <alignment horizontal="center" vertical="top"/>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0" xfId="1" applyFont="1" applyFill="1" applyBorder="1" applyAlignment="1" applyProtection="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4" fillId="6" borderId="13"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0" fontId="0" fillId="0" borderId="1" xfId="0" applyBorder="1" applyAlignment="1">
      <alignment horizontal="left" vertical="top" wrapText="1"/>
    </xf>
    <xf numFmtId="0" fontId="0" fillId="0" borderId="1" xfId="0" applyBorder="1" applyAlignment="1">
      <alignment horizontal="left" vertical="top"/>
    </xf>
    <xf numFmtId="0" fontId="0" fillId="0" borderId="1" xfId="0" applyBorder="1" applyAlignment="1">
      <alignment horizontal="center" vertical="top"/>
    </xf>
    <xf numFmtId="42" fontId="0" fillId="5" borderId="1" xfId="1" applyFont="1" applyFill="1" applyBorder="1" applyAlignment="1">
      <alignment horizontal="justify" vertical="top"/>
    </xf>
    <xf numFmtId="42" fontId="0" fillId="0" borderId="1" xfId="0" applyNumberFormat="1" applyBorder="1" applyAlignment="1">
      <alignment horizontal="justify" vertical="top"/>
    </xf>
    <xf numFmtId="0" fontId="2" fillId="0" borderId="4" xfId="0" applyFont="1" applyBorder="1" applyAlignment="1">
      <alignment horizontal="center" vertical="top"/>
    </xf>
    <xf numFmtId="0" fontId="2" fillId="0" borderId="6" xfId="0" applyFont="1" applyBorder="1" applyAlignment="1">
      <alignment horizontal="center" vertical="top"/>
    </xf>
    <xf numFmtId="0" fontId="3" fillId="2" borderId="4" xfId="0" applyFont="1" applyFill="1" applyBorder="1" applyAlignment="1">
      <alignment horizontal="center" vertical="top"/>
    </xf>
    <xf numFmtId="42" fontId="0" fillId="5" borderId="4" xfId="1" applyFont="1" applyFill="1" applyBorder="1" applyAlignment="1" applyProtection="1">
      <alignment horizontal="center" vertical="top"/>
    </xf>
    <xf numFmtId="0" fontId="4" fillId="6" borderId="13" xfId="0" applyFont="1" applyFill="1" applyBorder="1" applyAlignment="1">
      <alignment horizontal="center" vertical="top"/>
    </xf>
    <xf numFmtId="0" fontId="4" fillId="6" borderId="6" xfId="0" applyFont="1" applyFill="1" applyBorder="1" applyAlignment="1">
      <alignment horizontal="center" vertical="top"/>
    </xf>
    <xf numFmtId="44" fontId="0" fillId="5" borderId="1" xfId="3" applyFont="1" applyFill="1" applyBorder="1" applyAlignment="1">
      <alignment horizontal="center"/>
    </xf>
  </cellXfs>
  <cellStyles count="4">
    <cellStyle name="Moneda" xfId="3" builtinId="4"/>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allianzms-my.sharepoint.com/ntxnas1/Colombia/INDEMNIZ_PROCESOS_JUDICIALES/TATIANA/Procesos/Informes%20Iniciales/Copia%20de%20Informe%20Incicial%202017%20%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s>
    <sheetDataSet>
      <sheetData sheetId="0" refreshError="1"/>
      <sheetData sheetId="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3" tint="-0.499984740745262"/>
  </sheetPr>
  <dimension ref="A1:F80"/>
  <sheetViews>
    <sheetView zoomScale="85" zoomScaleNormal="85" workbookViewId="0">
      <selection activeCell="B2" sqref="B2:C6"/>
    </sheetView>
  </sheetViews>
  <sheetFormatPr baseColWidth="10" defaultColWidth="0" defaultRowHeight="14.5" x14ac:dyDescent="0.35"/>
  <cols>
    <col min="1" max="1" width="69.1796875" style="8" customWidth="1"/>
    <col min="2" max="2" width="55.1796875" style="8" customWidth="1"/>
    <col min="3" max="3" width="108.81640625" style="8" customWidth="1"/>
    <col min="4" max="16384" width="11.453125" style="2" hidden="1"/>
  </cols>
  <sheetData>
    <row r="1" spans="1:3" ht="26" x14ac:dyDescent="0.35">
      <c r="A1" s="62" t="s">
        <v>0</v>
      </c>
      <c r="B1" s="62"/>
      <c r="C1" s="62"/>
    </row>
    <row r="2" spans="1:3" x14ac:dyDescent="0.35">
      <c r="A2" s="5" t="s">
        <v>162</v>
      </c>
      <c r="B2" s="65" t="s">
        <v>202</v>
      </c>
      <c r="C2" s="66"/>
    </row>
    <row r="3" spans="1:3" x14ac:dyDescent="0.35">
      <c r="A3" s="5" t="s">
        <v>126</v>
      </c>
      <c r="B3" s="63" t="s">
        <v>199</v>
      </c>
      <c r="C3" s="64"/>
    </row>
    <row r="4" spans="1:3" x14ac:dyDescent="0.35">
      <c r="A4" s="5" t="s">
        <v>141</v>
      </c>
      <c r="B4" s="63" t="s">
        <v>196</v>
      </c>
      <c r="C4" s="64"/>
    </row>
    <row r="5" spans="1:3" ht="31.5" customHeight="1" x14ac:dyDescent="0.35">
      <c r="A5" s="5" t="s">
        <v>142</v>
      </c>
      <c r="B5" s="63" t="s">
        <v>195</v>
      </c>
      <c r="C5" s="64"/>
    </row>
    <row r="6" spans="1:3" x14ac:dyDescent="0.35">
      <c r="A6" s="5" t="s">
        <v>143</v>
      </c>
      <c r="B6" s="58" t="s">
        <v>104</v>
      </c>
      <c r="C6" s="58"/>
    </row>
    <row r="7" spans="1:3" x14ac:dyDescent="0.35">
      <c r="A7" s="25" t="s">
        <v>144</v>
      </c>
      <c r="B7" s="63" t="s">
        <v>110</v>
      </c>
      <c r="C7" s="64"/>
    </row>
    <row r="8" spans="1:3" ht="23.15" customHeight="1" x14ac:dyDescent="0.35">
      <c r="A8" s="26" t="s">
        <v>145</v>
      </c>
      <c r="B8" s="58" t="s">
        <v>208</v>
      </c>
      <c r="C8" s="58"/>
    </row>
    <row r="9" spans="1:3" x14ac:dyDescent="0.35">
      <c r="A9" s="26" t="s">
        <v>146</v>
      </c>
      <c r="B9" s="58" t="s">
        <v>200</v>
      </c>
      <c r="C9" s="58"/>
    </row>
    <row r="10" spans="1:3" x14ac:dyDescent="0.35">
      <c r="A10" s="26" t="s">
        <v>147</v>
      </c>
      <c r="B10" s="58" t="s">
        <v>200</v>
      </c>
      <c r="C10" s="58"/>
    </row>
    <row r="11" spans="1:3" ht="30" customHeight="1" x14ac:dyDescent="0.35">
      <c r="A11" s="27" t="s">
        <v>148</v>
      </c>
      <c r="B11" s="58" t="s">
        <v>200</v>
      </c>
      <c r="C11" s="58"/>
    </row>
    <row r="12" spans="1:3" ht="30" customHeight="1" x14ac:dyDescent="0.35">
      <c r="A12" s="5" t="s">
        <v>149</v>
      </c>
      <c r="B12" s="58" t="s">
        <v>200</v>
      </c>
      <c r="C12" s="58"/>
    </row>
    <row r="13" spans="1:3" x14ac:dyDescent="0.35">
      <c r="A13" s="5" t="s">
        <v>150</v>
      </c>
      <c r="B13" s="58" t="s">
        <v>200</v>
      </c>
      <c r="C13" s="58"/>
    </row>
    <row r="14" spans="1:3" x14ac:dyDescent="0.35">
      <c r="A14" s="5" t="s">
        <v>151</v>
      </c>
      <c r="B14" s="58" t="s">
        <v>200</v>
      </c>
      <c r="C14" s="58"/>
    </row>
    <row r="15" spans="1:3" x14ac:dyDescent="0.35">
      <c r="A15" s="5" t="s">
        <v>152</v>
      </c>
      <c r="B15" s="58" t="s">
        <v>200</v>
      </c>
      <c r="C15" s="58"/>
    </row>
    <row r="16" spans="1:3" x14ac:dyDescent="0.35">
      <c r="A16" s="5" t="s">
        <v>153</v>
      </c>
      <c r="B16" s="58" t="s">
        <v>200</v>
      </c>
      <c r="C16" s="58"/>
    </row>
    <row r="17" spans="1:3" ht="15" customHeight="1" x14ac:dyDescent="0.35">
      <c r="A17" s="5" t="s">
        <v>154</v>
      </c>
      <c r="B17" s="58" t="s">
        <v>200</v>
      </c>
      <c r="C17" s="58"/>
    </row>
    <row r="18" spans="1:3" x14ac:dyDescent="0.35">
      <c r="A18" s="5" t="s">
        <v>155</v>
      </c>
      <c r="B18" s="58" t="s">
        <v>200</v>
      </c>
      <c r="C18" s="58"/>
    </row>
    <row r="19" spans="1:3" ht="18.75" customHeight="1" x14ac:dyDescent="0.35">
      <c r="A19" s="5" t="s">
        <v>156</v>
      </c>
      <c r="B19" s="58" t="s">
        <v>200</v>
      </c>
      <c r="C19" s="58"/>
    </row>
    <row r="20" spans="1:3" x14ac:dyDescent="0.35">
      <c r="A20" s="5" t="s">
        <v>157</v>
      </c>
      <c r="B20" s="58" t="s">
        <v>200</v>
      </c>
      <c r="C20" s="58"/>
    </row>
    <row r="21" spans="1:3" ht="17.25" customHeight="1" x14ac:dyDescent="0.35">
      <c r="A21" s="5" t="s">
        <v>158</v>
      </c>
      <c r="B21" s="58" t="s">
        <v>200</v>
      </c>
      <c r="C21" s="58"/>
    </row>
    <row r="22" spans="1:3" x14ac:dyDescent="0.35">
      <c r="A22" s="26" t="s">
        <v>159</v>
      </c>
      <c r="B22" s="57">
        <v>45635</v>
      </c>
      <c r="C22" s="54"/>
    </row>
    <row r="23" spans="1:3" x14ac:dyDescent="0.35">
      <c r="A23" s="26" t="s">
        <v>160</v>
      </c>
      <c r="B23" s="56" t="s">
        <v>201</v>
      </c>
      <c r="C23" s="54"/>
    </row>
    <row r="24" spans="1:3" x14ac:dyDescent="0.35">
      <c r="A24" s="26" t="s">
        <v>161</v>
      </c>
      <c r="B24" s="56" t="s">
        <v>201</v>
      </c>
      <c r="C24" s="54"/>
    </row>
    <row r="25" spans="1:3" x14ac:dyDescent="0.35">
      <c r="A25" s="67" t="s">
        <v>120</v>
      </c>
      <c r="B25" s="54" t="s">
        <v>203</v>
      </c>
      <c r="C25" s="55"/>
    </row>
    <row r="26" spans="1:3" x14ac:dyDescent="0.35">
      <c r="A26" s="67"/>
      <c r="B26" s="55"/>
      <c r="C26" s="55"/>
    </row>
    <row r="27" spans="1:3" ht="100.5" customHeight="1" x14ac:dyDescent="0.35">
      <c r="A27" s="67"/>
      <c r="B27" s="55"/>
      <c r="C27" s="55"/>
    </row>
    <row r="28" spans="1:3" x14ac:dyDescent="0.35">
      <c r="A28" s="26" t="s">
        <v>163</v>
      </c>
      <c r="B28" s="55" t="s">
        <v>195</v>
      </c>
      <c r="C28" s="55"/>
    </row>
    <row r="29" spans="1:3" x14ac:dyDescent="0.35">
      <c r="A29" s="26" t="s">
        <v>164</v>
      </c>
      <c r="B29" s="55">
        <v>1127582902</v>
      </c>
      <c r="C29" s="55"/>
    </row>
    <row r="30" spans="1:3" x14ac:dyDescent="0.35">
      <c r="A30" s="26" t="s">
        <v>165</v>
      </c>
      <c r="B30" s="55" t="s">
        <v>198</v>
      </c>
      <c r="C30" s="55"/>
    </row>
    <row r="31" spans="1:3" x14ac:dyDescent="0.35">
      <c r="A31" s="26" t="s">
        <v>166</v>
      </c>
      <c r="B31" s="55" t="s">
        <v>197</v>
      </c>
      <c r="C31" s="55"/>
    </row>
    <row r="32" spans="1:3" x14ac:dyDescent="0.35">
      <c r="A32" s="26" t="s">
        <v>167</v>
      </c>
      <c r="B32" s="60">
        <v>45723</v>
      </c>
      <c r="C32" s="61"/>
    </row>
    <row r="33" spans="1:3" x14ac:dyDescent="0.35">
      <c r="A33" s="5" t="s">
        <v>168</v>
      </c>
      <c r="B33" s="59">
        <v>45721</v>
      </c>
      <c r="C33" s="59"/>
    </row>
    <row r="34" spans="1:3" ht="43.5" x14ac:dyDescent="0.35">
      <c r="A34" s="5" t="s">
        <v>169</v>
      </c>
      <c r="B34" s="59">
        <v>45735</v>
      </c>
      <c r="C34" s="58"/>
    </row>
    <row r="37" spans="1:3" ht="15" customHeight="1" x14ac:dyDescent="0.35"/>
    <row r="38" spans="1:3" ht="15" customHeight="1" x14ac:dyDescent="0.35"/>
    <row r="45" spans="1:3" ht="15" customHeight="1" x14ac:dyDescent="0.35"/>
    <row r="50" spans="6:6" ht="18" customHeight="1" x14ac:dyDescent="0.35"/>
    <row r="53" spans="6:6" x14ac:dyDescent="0.35">
      <c r="F53" s="4"/>
    </row>
    <row r="54" spans="6:6" x14ac:dyDescent="0.35">
      <c r="F54" s="4"/>
    </row>
    <row r="55" spans="6:6" x14ac:dyDescent="0.35">
      <c r="F55" s="4"/>
    </row>
    <row r="66" ht="36" customHeight="1" x14ac:dyDescent="0.35"/>
    <row r="78" ht="33.75" customHeight="1" x14ac:dyDescent="0.35"/>
    <row r="79" ht="33.75" customHeight="1" x14ac:dyDescent="0.35"/>
    <row r="80" ht="33.75" customHeight="1" x14ac:dyDescent="0.35"/>
  </sheetData>
  <dataConsolidate/>
  <mergeCells count="33">
    <mergeCell ref="B28:C28"/>
    <mergeCell ref="A1:C1"/>
    <mergeCell ref="B20:C20"/>
    <mergeCell ref="B17:C17"/>
    <mergeCell ref="B7:C7"/>
    <mergeCell ref="B18:C18"/>
    <mergeCell ref="B19:C19"/>
    <mergeCell ref="B2:C2"/>
    <mergeCell ref="B3:C3"/>
    <mergeCell ref="B4:C4"/>
    <mergeCell ref="B5:C5"/>
    <mergeCell ref="A25:A27"/>
    <mergeCell ref="B6:C6"/>
    <mergeCell ref="B8:C8"/>
    <mergeCell ref="B9:C9"/>
    <mergeCell ref="B10:C10"/>
    <mergeCell ref="B34:C34"/>
    <mergeCell ref="B33:C33"/>
    <mergeCell ref="B31:C31"/>
    <mergeCell ref="B30:C30"/>
    <mergeCell ref="B29:C29"/>
    <mergeCell ref="B32:C32"/>
    <mergeCell ref="B25:C27"/>
    <mergeCell ref="B24:C24"/>
    <mergeCell ref="B23:C23"/>
    <mergeCell ref="B22:C22"/>
    <mergeCell ref="B11:C11"/>
    <mergeCell ref="B12:C12"/>
    <mergeCell ref="B13:C13"/>
    <mergeCell ref="B14:C14"/>
    <mergeCell ref="B21:C21"/>
    <mergeCell ref="B15:C15"/>
    <mergeCell ref="B16:C16"/>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E4219A2B-3323-48C8-8CC9-A0539EDCD90D}">
          <x14:formula1>
            <xm:f>Hoja2!$K$1:$K$2</xm:f>
          </x14:formula1>
          <xm:sqref>B6:C6</xm:sqref>
        </x14:dataValidation>
        <x14:dataValidation type="list" allowBlank="1" showInputMessage="1" showErrorMessage="1" xr:uid="{F3F17078-17F3-4979-B388-4480F4297950}">
          <x14:formula1>
            <xm:f>Hoja2!$L$1:$L$13</xm:f>
          </x14:formula1>
          <xm:sqref>B7:C7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BF33DD-9324-4C58-AE69-FBBA2C2A8171}">
  <sheetPr codeName="Hoja2">
    <tabColor theme="3" tint="-0.499984740745262"/>
  </sheetPr>
  <dimension ref="A1:C50"/>
  <sheetViews>
    <sheetView zoomScale="70" zoomScaleNormal="70" workbookViewId="0">
      <selection activeCell="B24" sqref="B24:C24"/>
    </sheetView>
  </sheetViews>
  <sheetFormatPr baseColWidth="10" defaultColWidth="0" defaultRowHeight="14.5" x14ac:dyDescent="0.35"/>
  <cols>
    <col min="1" max="1" width="49.81640625" customWidth="1"/>
    <col min="2" max="2" width="31.453125" customWidth="1"/>
    <col min="3" max="3" width="90.1796875" customWidth="1"/>
    <col min="4" max="16384" width="11.453125" hidden="1"/>
  </cols>
  <sheetData>
    <row r="1" spans="1:3" ht="26" x14ac:dyDescent="0.35">
      <c r="A1" s="68" t="s">
        <v>10</v>
      </c>
      <c r="B1" s="68"/>
      <c r="C1" s="68"/>
    </row>
    <row r="2" spans="1:3" ht="15.75" customHeight="1" x14ac:dyDescent="0.35">
      <c r="A2" s="20" t="s">
        <v>11</v>
      </c>
      <c r="B2" s="70" t="s">
        <v>204</v>
      </c>
      <c r="C2" s="71"/>
    </row>
    <row r="3" spans="1:3" s="2" customFormat="1" x14ac:dyDescent="0.35">
      <c r="A3" s="5" t="s">
        <v>1</v>
      </c>
      <c r="B3" s="58" t="str">
        <f>'AUTOS  NOTA 322'!B2:C2</f>
        <v>2025015691</v>
      </c>
      <c r="C3" s="58"/>
    </row>
    <row r="4" spans="1:3" s="2" customFormat="1" x14ac:dyDescent="0.35">
      <c r="A4" s="5" t="s">
        <v>2</v>
      </c>
      <c r="B4" s="58" t="str">
        <f>'AUTOS  NOTA 322'!B3:C3</f>
        <v>SUPERINTEDENCIA FINANCIERA DE COLOMBIA</v>
      </c>
      <c r="C4" s="58"/>
    </row>
    <row r="5" spans="1:3" s="2" customFormat="1" x14ac:dyDescent="0.35">
      <c r="A5" s="5" t="s">
        <v>3</v>
      </c>
      <c r="B5" s="58" t="str">
        <f>'AUTOS  NOTA 322'!B4:C4</f>
        <v>ALLIANZ SEGUROS S.A.</v>
      </c>
      <c r="C5" s="58"/>
    </row>
    <row r="6" spans="1:3" s="2" customFormat="1" x14ac:dyDescent="0.35">
      <c r="A6" s="5" t="s">
        <v>4</v>
      </c>
      <c r="B6" s="58" t="str">
        <f>'AUTOS  NOTA 322'!B5:C5</f>
        <v>BERNARDO BIELOSTOTZKY BERMUDEZ</v>
      </c>
      <c r="C6" s="58"/>
    </row>
    <row r="7" spans="1:3" s="2" customFormat="1" x14ac:dyDescent="0.35">
      <c r="A7" s="5" t="s">
        <v>5</v>
      </c>
      <c r="B7" s="58" t="str">
        <f>'AUTOS  NOTA 322'!B6:C6</f>
        <v>DEMANDA DIRECTA</v>
      </c>
      <c r="C7" s="58"/>
    </row>
    <row r="8" spans="1:3" s="2" customFormat="1" x14ac:dyDescent="0.35">
      <c r="A8" s="29" t="s">
        <v>101</v>
      </c>
      <c r="B8" s="58" t="str">
        <f>'AUTOS  NOTA 322'!B7:C8</f>
        <v>NO APLICA (DAÑOS)</v>
      </c>
      <c r="C8" s="58"/>
    </row>
    <row r="9" spans="1:3" x14ac:dyDescent="0.35">
      <c r="A9" s="20" t="s">
        <v>12</v>
      </c>
      <c r="B9" s="58">
        <v>23362388</v>
      </c>
      <c r="C9" s="58"/>
    </row>
    <row r="10" spans="1:3" x14ac:dyDescent="0.35">
      <c r="A10" s="20" t="s">
        <v>9</v>
      </c>
      <c r="B10" s="63" t="s">
        <v>110</v>
      </c>
      <c r="C10" s="64"/>
    </row>
    <row r="11" spans="1:3" x14ac:dyDescent="0.35">
      <c r="A11" s="20" t="s">
        <v>13</v>
      </c>
      <c r="B11" s="84">
        <v>62000000</v>
      </c>
      <c r="C11" s="85"/>
    </row>
    <row r="12" spans="1:3" x14ac:dyDescent="0.35">
      <c r="A12" s="20" t="s">
        <v>115</v>
      </c>
      <c r="B12" s="91">
        <v>1.1000000000000001</v>
      </c>
      <c r="C12" s="92"/>
    </row>
    <row r="13" spans="1:3" x14ac:dyDescent="0.35">
      <c r="A13" s="20" t="s">
        <v>14</v>
      </c>
      <c r="B13" s="63" t="s">
        <v>76</v>
      </c>
      <c r="C13" s="64"/>
    </row>
    <row r="14" spans="1:3" x14ac:dyDescent="0.35">
      <c r="A14" s="20" t="s">
        <v>15</v>
      </c>
      <c r="B14" s="69" t="s">
        <v>205</v>
      </c>
      <c r="C14" s="58"/>
    </row>
    <row r="15" spans="1:3" x14ac:dyDescent="0.35">
      <c r="A15" s="20" t="s">
        <v>16</v>
      </c>
      <c r="B15" s="58" t="s">
        <v>17</v>
      </c>
      <c r="C15" s="58"/>
    </row>
    <row r="16" spans="1:3" x14ac:dyDescent="0.35">
      <c r="A16" s="20" t="s">
        <v>18</v>
      </c>
      <c r="B16" s="58" t="s">
        <v>17</v>
      </c>
      <c r="C16" s="58"/>
    </row>
    <row r="17" spans="1:3" x14ac:dyDescent="0.35">
      <c r="A17" s="86" t="s">
        <v>19</v>
      </c>
      <c r="B17" s="58"/>
      <c r="C17" s="58"/>
    </row>
    <row r="18" spans="1:3" x14ac:dyDescent="0.35">
      <c r="A18" s="87"/>
      <c r="B18" s="10" t="s">
        <v>21</v>
      </c>
      <c r="C18" s="10" t="s">
        <v>22</v>
      </c>
    </row>
    <row r="19" spans="1:3" x14ac:dyDescent="0.35">
      <c r="A19" s="87"/>
      <c r="B19" s="6" t="s">
        <v>118</v>
      </c>
      <c r="C19" s="6"/>
    </row>
    <row r="20" spans="1:3" x14ac:dyDescent="0.35">
      <c r="A20" s="87"/>
      <c r="B20" s="6"/>
      <c r="C20" s="6"/>
    </row>
    <row r="21" spans="1:3" x14ac:dyDescent="0.35">
      <c r="A21" s="88"/>
      <c r="B21" s="6"/>
      <c r="C21" s="6"/>
    </row>
    <row r="22" spans="1:3" x14ac:dyDescent="0.35">
      <c r="A22" s="20" t="s">
        <v>23</v>
      </c>
      <c r="B22" s="58"/>
      <c r="C22" s="58"/>
    </row>
    <row r="23" spans="1:3" x14ac:dyDescent="0.35">
      <c r="A23" s="20" t="s">
        <v>24</v>
      </c>
      <c r="B23" s="89"/>
      <c r="C23" s="90"/>
    </row>
    <row r="24" spans="1:3" ht="82.5" customHeight="1" x14ac:dyDescent="0.35">
      <c r="A24" s="20" t="s">
        <v>25</v>
      </c>
      <c r="B24" s="58" t="s">
        <v>206</v>
      </c>
      <c r="C24" s="58"/>
    </row>
    <row r="25" spans="1:3" x14ac:dyDescent="0.35">
      <c r="A25" s="20" t="s">
        <v>26</v>
      </c>
      <c r="B25" s="58"/>
      <c r="C25" s="58"/>
    </row>
    <row r="26" spans="1:3" x14ac:dyDescent="0.35">
      <c r="A26" s="20" t="s">
        <v>28</v>
      </c>
      <c r="B26" s="58"/>
      <c r="C26" s="58"/>
    </row>
    <row r="27" spans="1:3" x14ac:dyDescent="0.35">
      <c r="A27" s="19" t="s">
        <v>29</v>
      </c>
      <c r="B27" s="58"/>
      <c r="C27" s="58"/>
    </row>
    <row r="28" spans="1:3" x14ac:dyDescent="0.35">
      <c r="A28" s="72" t="s">
        <v>30</v>
      </c>
      <c r="B28" s="72"/>
      <c r="C28" s="72"/>
    </row>
    <row r="29" spans="1:3" x14ac:dyDescent="0.35">
      <c r="A29" s="82" t="s">
        <v>31</v>
      </c>
      <c r="B29" s="83"/>
      <c r="C29" s="11"/>
    </row>
    <row r="30" spans="1:3" x14ac:dyDescent="0.35">
      <c r="A30" s="82" t="s">
        <v>32</v>
      </c>
      <c r="B30" s="83"/>
      <c r="C30" s="11"/>
    </row>
    <row r="31" spans="1:3" x14ac:dyDescent="0.35">
      <c r="A31" s="82" t="s">
        <v>33</v>
      </c>
      <c r="B31" s="83"/>
      <c r="C31" s="12"/>
    </row>
    <row r="32" spans="1:3" x14ac:dyDescent="0.35">
      <c r="A32" s="82" t="s">
        <v>34</v>
      </c>
      <c r="B32" s="83"/>
      <c r="C32" s="11"/>
    </row>
    <row r="33" spans="1:3" x14ac:dyDescent="0.35">
      <c r="A33" s="82" t="s">
        <v>35</v>
      </c>
      <c r="B33" s="83"/>
      <c r="C33" s="11"/>
    </row>
    <row r="34" spans="1:3" x14ac:dyDescent="0.35">
      <c r="A34" s="82" t="s">
        <v>36</v>
      </c>
      <c r="B34" s="83"/>
      <c r="C34" s="13"/>
    </row>
    <row r="35" spans="1:3" x14ac:dyDescent="0.35">
      <c r="A35" s="73" t="s">
        <v>37</v>
      </c>
      <c r="B35" s="74"/>
      <c r="C35" s="14"/>
    </row>
    <row r="36" spans="1:3" x14ac:dyDescent="0.35">
      <c r="A36" s="73" t="s">
        <v>38</v>
      </c>
      <c r="B36" s="74"/>
      <c r="C36" s="15"/>
    </row>
    <row r="37" spans="1:3" x14ac:dyDescent="0.35">
      <c r="A37" s="75" t="s">
        <v>39</v>
      </c>
      <c r="B37" s="76"/>
      <c r="C37" s="15"/>
    </row>
    <row r="38" spans="1:3" x14ac:dyDescent="0.35">
      <c r="A38" s="77"/>
      <c r="B38" s="78"/>
      <c r="C38" s="15"/>
    </row>
    <row r="39" spans="1:3" x14ac:dyDescent="0.35">
      <c r="A39" s="79"/>
      <c r="B39" s="80"/>
      <c r="C39" s="15"/>
    </row>
    <row r="40" spans="1:3" x14ac:dyDescent="0.35">
      <c r="A40" s="81" t="s">
        <v>40</v>
      </c>
      <c r="B40" s="81"/>
      <c r="C40" s="81"/>
    </row>
    <row r="41" spans="1:3" x14ac:dyDescent="0.35">
      <c r="A41" s="17" t="s">
        <v>41</v>
      </c>
      <c r="B41" s="18"/>
      <c r="C41" s="15"/>
    </row>
    <row r="42" spans="1:3" x14ac:dyDescent="0.35">
      <c r="A42" s="73" t="s">
        <v>42</v>
      </c>
      <c r="B42" s="74"/>
      <c r="C42" s="15"/>
    </row>
    <row r="43" spans="1:3" x14ac:dyDescent="0.35">
      <c r="A43" s="73" t="s">
        <v>43</v>
      </c>
      <c r="B43" s="74"/>
      <c r="C43" s="15"/>
    </row>
    <row r="44" spans="1:3" x14ac:dyDescent="0.35">
      <c r="A44" s="17" t="s">
        <v>44</v>
      </c>
      <c r="B44" s="18"/>
      <c r="C44" s="15"/>
    </row>
    <row r="45" spans="1:3" x14ac:dyDescent="0.35">
      <c r="A45" s="17" t="s">
        <v>45</v>
      </c>
      <c r="B45" s="18"/>
      <c r="C45" s="15"/>
    </row>
    <row r="46" spans="1:3" x14ac:dyDescent="0.35">
      <c r="A46" s="73" t="s">
        <v>46</v>
      </c>
      <c r="B46" s="74"/>
      <c r="C46" s="15"/>
    </row>
    <row r="47" spans="1:3" x14ac:dyDescent="0.35">
      <c r="A47" s="17" t="s">
        <v>47</v>
      </c>
      <c r="B47" s="16"/>
      <c r="C47" s="15"/>
    </row>
    <row r="48" spans="1:3" x14ac:dyDescent="0.35">
      <c r="A48" s="73" t="s">
        <v>48</v>
      </c>
      <c r="B48" s="74"/>
      <c r="C48" s="15"/>
    </row>
    <row r="49" spans="1:3" x14ac:dyDescent="0.35">
      <c r="A49" s="73" t="s">
        <v>49</v>
      </c>
      <c r="B49" s="74"/>
      <c r="C49" s="15"/>
    </row>
    <row r="50" spans="1:3" x14ac:dyDescent="0.35">
      <c r="A50" s="73" t="s">
        <v>39</v>
      </c>
      <c r="B50" s="74"/>
      <c r="C50" s="15"/>
    </row>
  </sheetData>
  <mergeCells count="41">
    <mergeCell ref="A50:B50"/>
    <mergeCell ref="B11:C11"/>
    <mergeCell ref="A46:B46"/>
    <mergeCell ref="A48:B48"/>
    <mergeCell ref="A29:B29"/>
    <mergeCell ref="A30:B30"/>
    <mergeCell ref="B24:C24"/>
    <mergeCell ref="B15:C15"/>
    <mergeCell ref="B16:C16"/>
    <mergeCell ref="A17:A21"/>
    <mergeCell ref="B17:C17"/>
    <mergeCell ref="B22:C22"/>
    <mergeCell ref="B23:C23"/>
    <mergeCell ref="A34:B34"/>
    <mergeCell ref="A35:B35"/>
    <mergeCell ref="B12:C12"/>
    <mergeCell ref="B25:C25"/>
    <mergeCell ref="B26:C26"/>
    <mergeCell ref="B27:C27"/>
    <mergeCell ref="A28:C28"/>
    <mergeCell ref="A49:B49"/>
    <mergeCell ref="A37:B39"/>
    <mergeCell ref="A40:C40"/>
    <mergeCell ref="A42:B42"/>
    <mergeCell ref="A43:B43"/>
    <mergeCell ref="A31:B31"/>
    <mergeCell ref="A32:B32"/>
    <mergeCell ref="A33:B33"/>
    <mergeCell ref="A36:B36"/>
    <mergeCell ref="A1:C1"/>
    <mergeCell ref="B9:C9"/>
    <mergeCell ref="B10:C10"/>
    <mergeCell ref="B13:C13"/>
    <mergeCell ref="B14:C14"/>
    <mergeCell ref="B3:C3"/>
    <mergeCell ref="B4:C4"/>
    <mergeCell ref="B5:C5"/>
    <mergeCell ref="B6:C6"/>
    <mergeCell ref="B7:C7"/>
    <mergeCell ref="B2:C2"/>
    <mergeCell ref="B8:C8"/>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4">
        <x14:dataValidation type="list" allowBlank="1" showInputMessage="1" showErrorMessage="1" xr:uid="{DC5DD991-758D-4677-A068-EFC8E3E2210C}">
          <x14:formula1>
            <xm:f>Hoja2!$C$2:$C$4</xm:f>
          </x14:formula1>
          <xm:sqref>B17:C17</xm:sqref>
        </x14:dataValidation>
        <x14:dataValidation type="list" allowBlank="1" showInputMessage="1" showErrorMessage="1" xr:uid="{1ADD4A4E-5643-4A93-B80E-D96E7840C2C3}">
          <x14:formula1>
            <xm:f>Hoja2!$B$1:$B$2</xm:f>
          </x14:formula1>
          <xm:sqref>B27:C27 B15:C16 B22:C23 B25:C25</xm:sqref>
        </x14:dataValidation>
        <x14:dataValidation type="list" allowBlank="1" showInputMessage="1" showErrorMessage="1" xr:uid="{7F18C0CB-CA6E-4E5D-8B81-F22D375A730F}">
          <x14:formula1>
            <xm:f>Hoja2!$L$1:$L$13</xm:f>
          </x14:formula1>
          <xm:sqref>B10:C10</xm:sqref>
        </x14:dataValidation>
        <x14:dataValidation type="list" allowBlank="1" showInputMessage="1" showErrorMessage="1" xr:uid="{7EB01D08-957F-40A9-A09A-6C20688E3E0A}">
          <x14:formula1>
            <xm:f>Hoja2!$M$1:$M$3</xm:f>
          </x14:formula1>
          <xm:sqref>B13:C13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A30C24-DF4A-4737-B6C0-E720732AACE8}">
  <sheetPr codeName="Hoja3">
    <tabColor theme="3" tint="-0.499984740745262"/>
  </sheetPr>
  <dimension ref="A1:I57"/>
  <sheetViews>
    <sheetView topLeftCell="A12" zoomScale="68" zoomScaleNormal="68" workbookViewId="0">
      <selection activeCell="A19" sqref="A19:XFD19"/>
    </sheetView>
  </sheetViews>
  <sheetFormatPr baseColWidth="10" defaultColWidth="0" defaultRowHeight="14.5" x14ac:dyDescent="0.35"/>
  <cols>
    <col min="1" max="1" width="70" style="40" customWidth="1"/>
    <col min="2" max="2" width="35.453125" style="40" customWidth="1"/>
    <col min="3" max="3" width="164" style="40" customWidth="1"/>
    <col min="4" max="8" width="11.453125" style="40" hidden="1" customWidth="1"/>
    <col min="9" max="9" width="12" style="40" hidden="1" customWidth="1"/>
    <col min="10" max="16384" width="11.453125" style="40" hidden="1"/>
  </cols>
  <sheetData>
    <row r="1" spans="1:9" ht="26" x14ac:dyDescent="0.35">
      <c r="A1" s="97" t="s">
        <v>50</v>
      </c>
      <c r="B1" s="97"/>
      <c r="C1" s="97"/>
    </row>
    <row r="2" spans="1:9" ht="15" customHeight="1" x14ac:dyDescent="0.35">
      <c r="A2" s="33" t="s">
        <v>11</v>
      </c>
      <c r="B2" s="98" t="str">
        <f>'AUTOS NOTA 321'!B2:C2</f>
        <v>SINIESTRO  147075216   apl   214764</v>
      </c>
      <c r="C2" s="99"/>
    </row>
    <row r="3" spans="1:9" x14ac:dyDescent="0.35">
      <c r="A3" s="34" t="s">
        <v>1</v>
      </c>
      <c r="B3" s="102" t="str">
        <f>'AUTOS  NOTA 322'!B2:C2</f>
        <v>2025015691</v>
      </c>
      <c r="C3" s="102"/>
    </row>
    <row r="4" spans="1:9" x14ac:dyDescent="0.35">
      <c r="A4" s="34" t="s">
        <v>2</v>
      </c>
      <c r="B4" s="102" t="str">
        <f>'AUTOS  NOTA 322'!B3:C3</f>
        <v>SUPERINTEDENCIA FINANCIERA DE COLOMBIA</v>
      </c>
      <c r="C4" s="102"/>
    </row>
    <row r="5" spans="1:9" x14ac:dyDescent="0.35">
      <c r="A5" s="34" t="s">
        <v>3</v>
      </c>
      <c r="B5" s="102" t="str">
        <f>'AUTOS  NOTA 322'!B4:C4</f>
        <v>ALLIANZ SEGUROS S.A.</v>
      </c>
      <c r="C5" s="102"/>
    </row>
    <row r="6" spans="1:9" ht="15" customHeight="1" x14ac:dyDescent="0.35">
      <c r="A6" s="34" t="s">
        <v>4</v>
      </c>
      <c r="B6" s="102" t="str">
        <f>'AUTOS  NOTA 322'!B5:C5</f>
        <v>BERNARDO BIELOSTOTZKY BERMUDEZ</v>
      </c>
      <c r="C6" s="102"/>
    </row>
    <row r="7" spans="1:9" x14ac:dyDescent="0.35">
      <c r="A7" s="34" t="s">
        <v>5</v>
      </c>
      <c r="B7" s="102" t="str">
        <f>'AUTOS  NOTA 322'!B6:C6</f>
        <v>DEMANDA DIRECTA</v>
      </c>
      <c r="C7" s="102"/>
    </row>
    <row r="8" spans="1:9" x14ac:dyDescent="0.35">
      <c r="A8" s="36" t="s">
        <v>101</v>
      </c>
      <c r="B8" s="102" t="str">
        <f>'AUTOS  NOTA 322'!B7:C8</f>
        <v>NO APLICA (DAÑOS)</v>
      </c>
      <c r="C8" s="102"/>
    </row>
    <row r="9" spans="1:9" x14ac:dyDescent="0.35">
      <c r="A9" s="34" t="s">
        <v>51</v>
      </c>
      <c r="B9" s="95">
        <f>SUM(C11,C12,C14,C15,C17)</f>
        <v>50508000</v>
      </c>
      <c r="C9" s="96"/>
    </row>
    <row r="10" spans="1:9" x14ac:dyDescent="0.35">
      <c r="A10" s="103" t="s">
        <v>52</v>
      </c>
      <c r="B10" s="100" t="s">
        <v>53</v>
      </c>
      <c r="C10" s="101"/>
    </row>
    <row r="11" spans="1:9" x14ac:dyDescent="0.35">
      <c r="A11" s="103"/>
      <c r="B11" s="35" t="s">
        <v>209</v>
      </c>
      <c r="C11" s="53">
        <v>50508000</v>
      </c>
    </row>
    <row r="12" spans="1:9" x14ac:dyDescent="0.35">
      <c r="A12" s="103"/>
      <c r="B12" s="35" t="s">
        <v>55</v>
      </c>
      <c r="C12" s="30">
        <v>0</v>
      </c>
    </row>
    <row r="13" spans="1:9" x14ac:dyDescent="0.35">
      <c r="A13" s="103"/>
      <c r="B13" s="100">
        <v>0</v>
      </c>
      <c r="C13" s="101"/>
    </row>
    <row r="14" spans="1:9" x14ac:dyDescent="0.35">
      <c r="A14" s="103"/>
      <c r="B14" s="35" t="s">
        <v>98</v>
      </c>
      <c r="C14" s="38"/>
    </row>
    <row r="15" spans="1:9" x14ac:dyDescent="0.35">
      <c r="A15" s="103"/>
      <c r="B15" s="35" t="s">
        <v>99</v>
      </c>
      <c r="C15" s="38">
        <v>0</v>
      </c>
      <c r="E15" s="40" t="s">
        <v>57</v>
      </c>
      <c r="F15" s="41">
        <v>0.7</v>
      </c>
    </row>
    <row r="16" spans="1:9" x14ac:dyDescent="0.35">
      <c r="A16" s="103"/>
      <c r="B16" s="100" t="s">
        <v>58</v>
      </c>
      <c r="C16" s="101"/>
      <c r="E16" s="40" t="s">
        <v>59</v>
      </c>
      <c r="F16" s="42">
        <v>0.3</v>
      </c>
      <c r="I16" s="43"/>
    </row>
    <row r="17" spans="1:9" x14ac:dyDescent="0.35">
      <c r="A17" s="103"/>
      <c r="B17" s="35"/>
      <c r="C17" s="52"/>
      <c r="F17" s="44"/>
      <c r="I17" s="43"/>
    </row>
    <row r="18" spans="1:9" ht="23.25" customHeight="1" x14ac:dyDescent="0.35">
      <c r="A18" s="37" t="s">
        <v>60</v>
      </c>
      <c r="B18" s="98" t="s">
        <v>57</v>
      </c>
      <c r="C18" s="99"/>
    </row>
    <row r="19" spans="1:9" ht="29" x14ac:dyDescent="0.35">
      <c r="A19" s="34" t="s">
        <v>62</v>
      </c>
      <c r="B19" s="111" t="s">
        <v>211</v>
      </c>
      <c r="C19" s="112"/>
    </row>
    <row r="20" spans="1:9" ht="15" customHeight="1" x14ac:dyDescent="0.35">
      <c r="A20" s="45" t="s">
        <v>63</v>
      </c>
      <c r="B20" s="108">
        <f>((C22+C23+C25+C26+C30+C28+C32+C34+C29+C33)-C37-C38)*C36*C39</f>
        <v>20415595</v>
      </c>
      <c r="C20" s="108"/>
    </row>
    <row r="21" spans="1:9" x14ac:dyDescent="0.35">
      <c r="A21" s="37" t="s">
        <v>64</v>
      </c>
      <c r="B21" s="113" t="s">
        <v>53</v>
      </c>
      <c r="C21" s="114"/>
    </row>
    <row r="22" spans="1:9" x14ac:dyDescent="0.35">
      <c r="A22" s="106"/>
      <c r="B22" s="35" t="s">
        <v>54</v>
      </c>
      <c r="C22" s="30">
        <v>0</v>
      </c>
    </row>
    <row r="23" spans="1:9" x14ac:dyDescent="0.35">
      <c r="A23" s="107"/>
      <c r="B23" s="35" t="s">
        <v>55</v>
      </c>
      <c r="C23" s="30">
        <v>0</v>
      </c>
    </row>
    <row r="24" spans="1:9" x14ac:dyDescent="0.35">
      <c r="A24" s="107"/>
      <c r="B24" s="100" t="s">
        <v>56</v>
      </c>
      <c r="C24" s="101"/>
    </row>
    <row r="25" spans="1:9" x14ac:dyDescent="0.35">
      <c r="A25" s="107"/>
      <c r="B25" s="35" t="s">
        <v>98</v>
      </c>
      <c r="C25" s="30">
        <v>0</v>
      </c>
    </row>
    <row r="26" spans="1:9" ht="29.15" customHeight="1" x14ac:dyDescent="0.35">
      <c r="A26" s="107"/>
      <c r="B26" s="35" t="s">
        <v>100</v>
      </c>
      <c r="C26" s="30">
        <v>0</v>
      </c>
    </row>
    <row r="27" spans="1:9" x14ac:dyDescent="0.35">
      <c r="A27" s="107"/>
      <c r="B27" s="100" t="s">
        <v>121</v>
      </c>
      <c r="C27" s="101"/>
    </row>
    <row r="28" spans="1:9" x14ac:dyDescent="0.35">
      <c r="A28" s="107"/>
      <c r="B28" s="35" t="s">
        <v>130</v>
      </c>
      <c r="C28" s="30">
        <v>0</v>
      </c>
    </row>
    <row r="29" spans="1:9" x14ac:dyDescent="0.35">
      <c r="A29" s="107"/>
      <c r="B29" s="35" t="s">
        <v>54</v>
      </c>
      <c r="C29" s="30"/>
    </row>
    <row r="30" spans="1:9" x14ac:dyDescent="0.35">
      <c r="A30" s="107"/>
      <c r="B30" s="35" t="s">
        <v>55</v>
      </c>
      <c r="C30" s="30">
        <v>0</v>
      </c>
    </row>
    <row r="31" spans="1:9" x14ac:dyDescent="0.35">
      <c r="A31" s="107"/>
      <c r="B31" s="100" t="s">
        <v>122</v>
      </c>
      <c r="C31" s="101"/>
    </row>
    <row r="32" spans="1:9" x14ac:dyDescent="0.35">
      <c r="A32" s="107"/>
      <c r="B32" s="35"/>
      <c r="C32" s="30"/>
    </row>
    <row r="33" spans="1:3" x14ac:dyDescent="0.35">
      <c r="A33" s="107"/>
      <c r="B33" s="35" t="s">
        <v>54</v>
      </c>
      <c r="C33" s="30">
        <v>0</v>
      </c>
    </row>
    <row r="34" spans="1:3" x14ac:dyDescent="0.35">
      <c r="A34" s="107"/>
      <c r="B34" s="35" t="s">
        <v>210</v>
      </c>
      <c r="C34" s="30">
        <v>21845595</v>
      </c>
    </row>
    <row r="35" spans="1:3" x14ac:dyDescent="0.35">
      <c r="A35" s="107"/>
      <c r="B35" s="100" t="s">
        <v>114</v>
      </c>
      <c r="C35" s="101"/>
    </row>
    <row r="36" spans="1:3" x14ac:dyDescent="0.35">
      <c r="A36" s="107"/>
      <c r="B36" s="35" t="s">
        <v>125</v>
      </c>
      <c r="C36" s="31">
        <v>1</v>
      </c>
    </row>
    <row r="37" spans="1:3" x14ac:dyDescent="0.35">
      <c r="A37" s="107"/>
      <c r="B37" s="35" t="s">
        <v>115</v>
      </c>
      <c r="C37" s="32">
        <v>1430000</v>
      </c>
    </row>
    <row r="38" spans="1:3" x14ac:dyDescent="0.35">
      <c r="A38" s="107"/>
      <c r="B38" s="35" t="s">
        <v>170</v>
      </c>
      <c r="C38" s="32"/>
    </row>
    <row r="39" spans="1:3" x14ac:dyDescent="0.35">
      <c r="A39" s="107"/>
      <c r="B39" s="35" t="s">
        <v>129</v>
      </c>
      <c r="C39" s="31">
        <v>1</v>
      </c>
    </row>
    <row r="40" spans="1:3" x14ac:dyDescent="0.35">
      <c r="A40" s="46" t="s">
        <v>65</v>
      </c>
      <c r="B40" s="108">
        <f>IFERROR(B20*(VLOOKUP(B18,E15:F17,2,0)),16666)</f>
        <v>14290916.5</v>
      </c>
      <c r="C40" s="108"/>
    </row>
    <row r="41" spans="1:3" ht="93" customHeight="1" x14ac:dyDescent="0.35">
      <c r="A41" s="34" t="s">
        <v>123</v>
      </c>
      <c r="B41" s="109" t="s">
        <v>212</v>
      </c>
      <c r="C41" s="110"/>
    </row>
    <row r="42" spans="1:3" ht="211.5" customHeight="1" x14ac:dyDescent="0.35">
      <c r="A42" s="34" t="s">
        <v>66</v>
      </c>
      <c r="B42" s="104" t="s">
        <v>207</v>
      </c>
      <c r="C42" s="105"/>
    </row>
    <row r="45" spans="1:3" ht="26" x14ac:dyDescent="0.35">
      <c r="A45" s="93" t="s">
        <v>171</v>
      </c>
      <c r="B45" s="93"/>
      <c r="C45" s="93"/>
    </row>
    <row r="46" spans="1:3" x14ac:dyDescent="0.35">
      <c r="A46" s="94" t="s">
        <v>172</v>
      </c>
      <c r="B46" s="94"/>
      <c r="C46" s="94"/>
    </row>
    <row r="47" spans="1:3" x14ac:dyDescent="0.35">
      <c r="A47" s="47" t="s">
        <v>173</v>
      </c>
      <c r="B47" s="47" t="s">
        <v>174</v>
      </c>
      <c r="C47" s="48" t="s">
        <v>175</v>
      </c>
    </row>
    <row r="48" spans="1:3" x14ac:dyDescent="0.35">
      <c r="A48" s="49" t="s">
        <v>176</v>
      </c>
      <c r="B48" s="50" t="s">
        <v>27</v>
      </c>
      <c r="C48" s="49" t="s">
        <v>177</v>
      </c>
    </row>
    <row r="49" spans="1:3" ht="37.5" x14ac:dyDescent="0.35">
      <c r="A49" s="49" t="s">
        <v>178</v>
      </c>
      <c r="B49" s="50" t="s">
        <v>27</v>
      </c>
      <c r="C49" s="49" t="s">
        <v>179</v>
      </c>
    </row>
    <row r="50" spans="1:3" ht="25" x14ac:dyDescent="0.35">
      <c r="A50" s="49" t="s">
        <v>180</v>
      </c>
      <c r="B50" s="50" t="s">
        <v>27</v>
      </c>
      <c r="C50" s="49" t="s">
        <v>181</v>
      </c>
    </row>
    <row r="51" spans="1:3" x14ac:dyDescent="0.35">
      <c r="A51" s="49" t="s">
        <v>182</v>
      </c>
      <c r="B51" s="50" t="s">
        <v>27</v>
      </c>
      <c r="C51" s="49" t="s">
        <v>183</v>
      </c>
    </row>
    <row r="52" spans="1:3" x14ac:dyDescent="0.35">
      <c r="A52" s="49" t="s">
        <v>184</v>
      </c>
      <c r="B52" s="50" t="s">
        <v>27</v>
      </c>
      <c r="C52" s="51"/>
    </row>
    <row r="53" spans="1:3" x14ac:dyDescent="0.35">
      <c r="A53" s="49" t="s">
        <v>185</v>
      </c>
      <c r="B53" s="50"/>
      <c r="C53" s="49" t="s">
        <v>186</v>
      </c>
    </row>
    <row r="54" spans="1:3" ht="25" x14ac:dyDescent="0.35">
      <c r="A54" s="49" t="s">
        <v>187</v>
      </c>
      <c r="B54" s="50" t="s">
        <v>27</v>
      </c>
      <c r="C54" s="49" t="s">
        <v>188</v>
      </c>
    </row>
    <row r="55" spans="1:3" x14ac:dyDescent="0.35">
      <c r="A55" s="49" t="s">
        <v>189</v>
      </c>
      <c r="B55" s="50" t="s">
        <v>27</v>
      </c>
      <c r="C55" s="51" t="s">
        <v>190</v>
      </c>
    </row>
    <row r="56" spans="1:3" ht="25" x14ac:dyDescent="0.35">
      <c r="A56" s="49" t="s">
        <v>191</v>
      </c>
      <c r="B56" s="50" t="s">
        <v>27</v>
      </c>
      <c r="C56" s="51" t="s">
        <v>192</v>
      </c>
    </row>
    <row r="57" spans="1:3" ht="25" x14ac:dyDescent="0.35">
      <c r="A57" s="49" t="s">
        <v>193</v>
      </c>
      <c r="B57" s="50" t="s">
        <v>27</v>
      </c>
      <c r="C57" s="51" t="s">
        <v>194</v>
      </c>
    </row>
  </sheetData>
  <sheetProtection algorithmName="SHA-512" hashValue="izcEYKcLkKiYmBBfMLzkPdVBffGX+AGsESYuWyozt6kZuWhl/NRW7hfZRQ8qdhVYANag/8IIJl0zLk8Lp3KTgA==" saltValue="2btH4XpP+7N1UhZtnyJ3XQ==" spinCount="100000" sheet="1" objects="1" scenarios="1"/>
  <mergeCells count="27">
    <mergeCell ref="A22:A39"/>
    <mergeCell ref="B18:C18"/>
    <mergeCell ref="B20:C20"/>
    <mergeCell ref="B41:C41"/>
    <mergeCell ref="B31:C31"/>
    <mergeCell ref="B35:C35"/>
    <mergeCell ref="B40:C40"/>
    <mergeCell ref="B27:C27"/>
    <mergeCell ref="B19:C19"/>
    <mergeCell ref="B21:C21"/>
    <mergeCell ref="B24:C24"/>
    <mergeCell ref="A45:C45"/>
    <mergeCell ref="A46:C46"/>
    <mergeCell ref="B9:C9"/>
    <mergeCell ref="A1:C1"/>
    <mergeCell ref="B2:C2"/>
    <mergeCell ref="B16:C16"/>
    <mergeCell ref="B3:C3"/>
    <mergeCell ref="B4:C4"/>
    <mergeCell ref="B5:C5"/>
    <mergeCell ref="B6:C6"/>
    <mergeCell ref="B7:C7"/>
    <mergeCell ref="B8:C8"/>
    <mergeCell ref="B10:C10"/>
    <mergeCell ref="B13:C13"/>
    <mergeCell ref="A10:A17"/>
    <mergeCell ref="B42:C42"/>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CAC97196-B9F5-402C-8FD9-D90BED29B53C}">
          <x14:formula1>
            <xm:f>Hoja2!$F$1:$F$3</xm:f>
          </x14:formula1>
          <xm:sqref>B18</xm:sqref>
        </x14:dataValidation>
        <x14:dataValidation type="list" allowBlank="1" showInputMessage="1" showErrorMessage="1" xr:uid="{814A507A-5710-4929-BC03-18ECACF001DA}">
          <x14:formula1>
            <xm:f>Hoja2!$L$9:$L$13</xm:f>
          </x14:formula1>
          <xm:sqref>B32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D0EF9E-F3AB-4730-8091-3D5558F9A6C1}">
  <sheetPr>
    <tabColor theme="3" tint="-0.499984740745262"/>
  </sheetPr>
  <dimension ref="A1"/>
  <sheetViews>
    <sheetView workbookViewId="0">
      <selection activeCell="I29" sqref="I29"/>
    </sheetView>
  </sheetViews>
  <sheetFormatPr baseColWidth="10" defaultRowHeight="14.5" x14ac:dyDescent="0.3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DCD96D-CC02-4832-9B6C-FE177A887757}">
  <sheetPr codeName="Hoja4">
    <tabColor theme="3" tint="-0.499984740745262"/>
  </sheetPr>
  <dimension ref="A1:C17"/>
  <sheetViews>
    <sheetView topLeftCell="A12" workbookViewId="0">
      <selection activeCell="B12" sqref="B12:C12"/>
    </sheetView>
  </sheetViews>
  <sheetFormatPr baseColWidth="10" defaultColWidth="0" defaultRowHeight="14.5" x14ac:dyDescent="0.35"/>
  <cols>
    <col min="1" max="1" width="37" customWidth="1"/>
    <col min="2" max="2" width="11.453125" customWidth="1"/>
    <col min="3" max="3" width="94.453125" customWidth="1"/>
    <col min="4" max="16384" width="11.453125" hidden="1"/>
  </cols>
  <sheetData>
    <row r="1" spans="1:3" ht="26" x14ac:dyDescent="0.35">
      <c r="A1" s="68" t="s">
        <v>67</v>
      </c>
      <c r="B1" s="68"/>
      <c r="C1" s="68"/>
    </row>
    <row r="2" spans="1:3" x14ac:dyDescent="0.35">
      <c r="A2" s="20" t="s">
        <v>11</v>
      </c>
      <c r="B2" s="89" t="str">
        <f>'AUTOS NOTA 324-478'!B2:C2</f>
        <v>SINIESTRO  147075216   apl   214764</v>
      </c>
      <c r="C2" s="90"/>
    </row>
    <row r="3" spans="1:3" x14ac:dyDescent="0.35">
      <c r="A3" s="5" t="s">
        <v>1</v>
      </c>
      <c r="B3" s="58" t="str">
        <f>'AUTOS  NOTA 322'!B2:C2</f>
        <v>2025015691</v>
      </c>
      <c r="C3" s="58"/>
    </row>
    <row r="4" spans="1:3" x14ac:dyDescent="0.35">
      <c r="A4" s="5" t="s">
        <v>2</v>
      </c>
      <c r="B4" s="58" t="str">
        <f>'AUTOS  NOTA 322'!B3:C3</f>
        <v>SUPERINTEDENCIA FINANCIERA DE COLOMBIA</v>
      </c>
      <c r="C4" s="58"/>
    </row>
    <row r="5" spans="1:3" x14ac:dyDescent="0.35">
      <c r="A5" s="5" t="s">
        <v>3</v>
      </c>
      <c r="B5" s="58" t="str">
        <f>'AUTOS  NOTA 322'!B4:C4</f>
        <v>ALLIANZ SEGUROS S.A.</v>
      </c>
      <c r="C5" s="58"/>
    </row>
    <row r="6" spans="1:3" ht="15" customHeight="1" x14ac:dyDescent="0.35">
      <c r="A6" s="5" t="s">
        <v>4</v>
      </c>
      <c r="B6" s="58" t="str">
        <f>'AUTOS  NOTA 322'!B5:C5</f>
        <v>BERNARDO BIELOSTOTZKY BERMUDEZ</v>
      </c>
      <c r="C6" s="58"/>
    </row>
    <row r="7" spans="1:3" ht="15" customHeight="1" x14ac:dyDescent="0.35">
      <c r="A7" s="5" t="s">
        <v>5</v>
      </c>
      <c r="B7" s="58" t="str">
        <f>'AUTOS  NOTA 322'!B6:C6</f>
        <v>DEMANDA DIRECTA</v>
      </c>
      <c r="C7" s="58"/>
    </row>
    <row r="8" spans="1:3" ht="15" customHeight="1" x14ac:dyDescent="0.35">
      <c r="A8" s="29" t="s">
        <v>101</v>
      </c>
      <c r="B8" s="58" t="str">
        <f>'AUTOS  NOTA 322'!B7:C8</f>
        <v>NO APLICA (DAÑOS)</v>
      </c>
      <c r="C8" s="58"/>
    </row>
    <row r="9" spans="1:3" ht="19" customHeight="1" x14ac:dyDescent="0.35">
      <c r="A9" s="5" t="s">
        <v>102</v>
      </c>
      <c r="B9" s="58" t="s">
        <v>57</v>
      </c>
      <c r="C9" s="58"/>
    </row>
    <row r="10" spans="1:3" x14ac:dyDescent="0.35">
      <c r="A10" s="7" t="s">
        <v>64</v>
      </c>
      <c r="B10" s="118">
        <f>'AUTOS NOTA 324-478'!B20:C20</f>
        <v>20415595</v>
      </c>
      <c r="C10" s="118"/>
    </row>
    <row r="11" spans="1:3" x14ac:dyDescent="0.35">
      <c r="A11" s="7" t="s">
        <v>116</v>
      </c>
      <c r="B11" s="119">
        <f>'AUTOS NOTA 324-478'!B40:C40</f>
        <v>14290916.5</v>
      </c>
      <c r="C11" s="58"/>
    </row>
    <row r="12" spans="1:3" ht="310.5" customHeight="1" x14ac:dyDescent="0.35">
      <c r="A12" s="7" t="s">
        <v>68</v>
      </c>
      <c r="B12" s="115" t="s">
        <v>211</v>
      </c>
      <c r="C12" s="116"/>
    </row>
    <row r="13" spans="1:3" ht="43.5" x14ac:dyDescent="0.35">
      <c r="A13" s="5" t="s">
        <v>69</v>
      </c>
      <c r="B13" s="58" t="s">
        <v>17</v>
      </c>
      <c r="C13" s="58"/>
    </row>
    <row r="14" spans="1:3" ht="43.5" x14ac:dyDescent="0.35">
      <c r="A14" s="5" t="s">
        <v>70</v>
      </c>
      <c r="B14" s="58" t="s">
        <v>213</v>
      </c>
      <c r="C14" s="58"/>
    </row>
    <row r="15" spans="1:3" x14ac:dyDescent="0.35">
      <c r="A15" s="5" t="s">
        <v>71</v>
      </c>
      <c r="B15" s="6" t="s">
        <v>17</v>
      </c>
      <c r="C15" s="6"/>
    </row>
    <row r="16" spans="1:3" x14ac:dyDescent="0.35">
      <c r="A16" s="7" t="s">
        <v>72</v>
      </c>
      <c r="B16" s="58"/>
      <c r="C16" s="58"/>
    </row>
    <row r="17" spans="1:3" x14ac:dyDescent="0.35">
      <c r="A17" s="6" t="s">
        <v>73</v>
      </c>
      <c r="B17" s="117"/>
      <c r="C17" s="117"/>
    </row>
  </sheetData>
  <mergeCells count="16">
    <mergeCell ref="B16:C16"/>
    <mergeCell ref="B12:C12"/>
    <mergeCell ref="B17:C17"/>
    <mergeCell ref="B14:C14"/>
    <mergeCell ref="A1:C1"/>
    <mergeCell ref="B7:C7"/>
    <mergeCell ref="B10:C10"/>
    <mergeCell ref="B11:C11"/>
    <mergeCell ref="B13:C13"/>
    <mergeCell ref="B8:C8"/>
    <mergeCell ref="B2:C2"/>
    <mergeCell ref="B3:C3"/>
    <mergeCell ref="B4:C4"/>
    <mergeCell ref="B5:C5"/>
    <mergeCell ref="B6:C6"/>
    <mergeCell ref="B9:C9"/>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D504EE89-BC6D-46DA-B89F-71371E7786AD}">
          <x14:formula1>
            <xm:f>Hoja2!$B$1:$B$2</xm:f>
          </x14:formula1>
          <xm:sqref>B13:C13 B15 B16:C16</xm:sqref>
        </x14:dataValidation>
        <x14:dataValidation type="list" allowBlank="1" showInputMessage="1" showErrorMessage="1" xr:uid="{1D676583-DF8A-4A59-947B-D5D4A912595B}">
          <x14:formula1>
            <xm:f>Hoja2!$N$1:$N$3</xm:f>
          </x14:formula1>
          <xm:sqref>B9:C9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D550F9-266D-464E-BB6F-D0584068D6D8}">
  <sheetPr>
    <tabColor theme="3" tint="0.39997558519241921"/>
  </sheetPr>
  <dimension ref="A1:F34"/>
  <sheetViews>
    <sheetView zoomScale="85" zoomScaleNormal="85" workbookViewId="0">
      <selection activeCell="B10" sqref="B10:C10"/>
    </sheetView>
  </sheetViews>
  <sheetFormatPr baseColWidth="10" defaultColWidth="0" defaultRowHeight="14.5" x14ac:dyDescent="0.35"/>
  <cols>
    <col min="1" max="1" width="72.81640625" customWidth="1"/>
    <col min="2" max="2" width="39.81640625" customWidth="1"/>
    <col min="3" max="3" width="96.453125" customWidth="1"/>
    <col min="4" max="16384" width="11.453125" hidden="1"/>
  </cols>
  <sheetData>
    <row r="1" spans="1:6" ht="26" x14ac:dyDescent="0.35">
      <c r="A1" s="68" t="s">
        <v>136</v>
      </c>
      <c r="B1" s="68"/>
      <c r="C1" s="68"/>
    </row>
    <row r="2" spans="1:6" x14ac:dyDescent="0.35">
      <c r="A2" s="20" t="s">
        <v>11</v>
      </c>
      <c r="B2" s="89" t="s">
        <v>214</v>
      </c>
      <c r="C2" s="90"/>
    </row>
    <row r="3" spans="1:6" x14ac:dyDescent="0.35">
      <c r="A3" s="5" t="s">
        <v>1</v>
      </c>
      <c r="B3" s="65" t="s">
        <v>202</v>
      </c>
      <c r="C3" s="66"/>
    </row>
    <row r="4" spans="1:6" x14ac:dyDescent="0.35">
      <c r="A4" s="5" t="s">
        <v>2</v>
      </c>
      <c r="B4" s="63" t="s">
        <v>199</v>
      </c>
      <c r="C4" s="64"/>
    </row>
    <row r="5" spans="1:6" ht="15" customHeight="1" x14ac:dyDescent="0.35">
      <c r="A5" s="5" t="s">
        <v>3</v>
      </c>
      <c r="B5" s="63" t="s">
        <v>196</v>
      </c>
      <c r="C5" s="64"/>
    </row>
    <row r="6" spans="1:6" ht="15" customHeight="1" x14ac:dyDescent="0.35">
      <c r="A6" s="5" t="s">
        <v>4</v>
      </c>
      <c r="B6" s="63" t="s">
        <v>195</v>
      </c>
      <c r="C6" s="64"/>
    </row>
    <row r="7" spans="1:6" x14ac:dyDescent="0.35">
      <c r="A7" s="5" t="s">
        <v>5</v>
      </c>
      <c r="B7" s="58" t="s">
        <v>104</v>
      </c>
      <c r="C7" s="58"/>
    </row>
    <row r="8" spans="1:6" x14ac:dyDescent="0.35">
      <c r="A8" s="5" t="s">
        <v>137</v>
      </c>
      <c r="B8" s="58" t="s">
        <v>57</v>
      </c>
      <c r="C8" s="58"/>
    </row>
    <row r="9" spans="1:6" ht="27" customHeight="1" x14ac:dyDescent="0.35">
      <c r="A9" s="5" t="s">
        <v>138</v>
      </c>
      <c r="B9" s="58" t="s">
        <v>57</v>
      </c>
      <c r="C9" s="58"/>
    </row>
    <row r="10" spans="1:6" ht="105.75" customHeight="1" x14ac:dyDescent="0.35">
      <c r="A10" s="5" t="s">
        <v>139</v>
      </c>
      <c r="B10" s="69" t="s">
        <v>216</v>
      </c>
      <c r="C10" s="58"/>
    </row>
    <row r="11" spans="1:6" ht="21" customHeight="1" x14ac:dyDescent="0.35">
      <c r="A11" s="120"/>
      <c r="B11" s="120"/>
      <c r="C11" s="120"/>
      <c r="E11" t="s">
        <v>57</v>
      </c>
      <c r="F11" s="22">
        <v>0.7</v>
      </c>
    </row>
    <row r="12" spans="1:6" hidden="1" x14ac:dyDescent="0.35">
      <c r="A12" s="121"/>
      <c r="B12" s="121"/>
      <c r="C12" s="121"/>
      <c r="E12" t="s">
        <v>59</v>
      </c>
      <c r="F12" s="23">
        <v>0.3</v>
      </c>
    </row>
    <row r="13" spans="1:6" ht="18.5" x14ac:dyDescent="0.35">
      <c r="A13" s="122" t="s">
        <v>140</v>
      </c>
      <c r="B13" s="122"/>
      <c r="C13" s="122"/>
    </row>
    <row r="14" spans="1:6" ht="45.75" customHeight="1" x14ac:dyDescent="0.35">
      <c r="A14" s="37" t="s">
        <v>60</v>
      </c>
      <c r="B14" s="98" t="s">
        <v>57</v>
      </c>
      <c r="C14" s="99"/>
    </row>
    <row r="15" spans="1:6" ht="29" x14ac:dyDescent="0.35">
      <c r="A15" s="21" t="s">
        <v>63</v>
      </c>
      <c r="B15" s="123">
        <f>((C17+C18+C20+C21+C25+C23+C27+C29+C24+C28)-C32)*C31*C33</f>
        <v>28858752</v>
      </c>
      <c r="C15" s="123"/>
    </row>
    <row r="16" spans="1:6" x14ac:dyDescent="0.35">
      <c r="A16" s="7" t="s">
        <v>64</v>
      </c>
      <c r="B16" s="124" t="s">
        <v>53</v>
      </c>
      <c r="C16" s="125"/>
    </row>
    <row r="17" spans="1:3" x14ac:dyDescent="0.35">
      <c r="A17" s="106"/>
      <c r="B17" s="35" t="s">
        <v>217</v>
      </c>
      <c r="C17" s="30">
        <v>30288752</v>
      </c>
    </row>
    <row r="18" spans="1:3" x14ac:dyDescent="0.35">
      <c r="A18" s="107"/>
      <c r="B18" s="35" t="s">
        <v>55</v>
      </c>
      <c r="C18" s="30">
        <v>0</v>
      </c>
    </row>
    <row r="19" spans="1:3" x14ac:dyDescent="0.35">
      <c r="A19" s="107"/>
      <c r="B19" s="100" t="s">
        <v>56</v>
      </c>
      <c r="C19" s="101"/>
    </row>
    <row r="20" spans="1:3" x14ac:dyDescent="0.35">
      <c r="A20" s="107"/>
      <c r="B20" s="35" t="s">
        <v>98</v>
      </c>
      <c r="C20" s="30">
        <v>0</v>
      </c>
    </row>
    <row r="21" spans="1:3" ht="29" x14ac:dyDescent="0.35">
      <c r="A21" s="107"/>
      <c r="B21" s="35" t="s">
        <v>100</v>
      </c>
      <c r="C21" s="30">
        <v>0</v>
      </c>
    </row>
    <row r="22" spans="1:3" x14ac:dyDescent="0.35">
      <c r="A22" s="107"/>
      <c r="B22" s="100" t="s">
        <v>121</v>
      </c>
      <c r="C22" s="101"/>
    </row>
    <row r="23" spans="1:3" x14ac:dyDescent="0.35">
      <c r="A23" s="107"/>
      <c r="B23" s="35" t="s">
        <v>130</v>
      </c>
      <c r="C23" s="30">
        <v>0</v>
      </c>
    </row>
    <row r="24" spans="1:3" x14ac:dyDescent="0.35">
      <c r="A24" s="107"/>
      <c r="B24" s="35" t="s">
        <v>54</v>
      </c>
      <c r="C24" s="30">
        <v>0</v>
      </c>
    </row>
    <row r="25" spans="1:3" x14ac:dyDescent="0.35">
      <c r="A25" s="107"/>
      <c r="B25" s="35" t="s">
        <v>55</v>
      </c>
      <c r="C25" s="30">
        <v>0</v>
      </c>
    </row>
    <row r="26" spans="1:3" x14ac:dyDescent="0.35">
      <c r="A26" s="107"/>
      <c r="B26" s="100" t="s">
        <v>122</v>
      </c>
      <c r="C26" s="101"/>
    </row>
    <row r="27" spans="1:3" x14ac:dyDescent="0.35">
      <c r="A27" s="107"/>
      <c r="B27" s="35"/>
      <c r="C27" s="30"/>
    </row>
    <row r="28" spans="1:3" x14ac:dyDescent="0.35">
      <c r="A28" s="107"/>
      <c r="B28" s="35" t="s">
        <v>54</v>
      </c>
      <c r="C28" s="30">
        <v>0</v>
      </c>
    </row>
    <row r="29" spans="1:3" x14ac:dyDescent="0.35">
      <c r="A29" s="107"/>
      <c r="B29" s="35" t="s">
        <v>55</v>
      </c>
      <c r="C29" s="30">
        <v>0</v>
      </c>
    </row>
    <row r="30" spans="1:3" x14ac:dyDescent="0.35">
      <c r="A30" s="107"/>
      <c r="B30" s="100" t="s">
        <v>114</v>
      </c>
      <c r="C30" s="101"/>
    </row>
    <row r="31" spans="1:3" x14ac:dyDescent="0.35">
      <c r="A31" s="107"/>
      <c r="B31" s="35" t="s">
        <v>125</v>
      </c>
      <c r="C31" s="31">
        <v>1</v>
      </c>
    </row>
    <row r="32" spans="1:3" x14ac:dyDescent="0.35">
      <c r="A32" s="107"/>
      <c r="B32" s="35" t="s">
        <v>115</v>
      </c>
      <c r="C32" s="32">
        <v>1430000</v>
      </c>
    </row>
    <row r="33" spans="1:3" x14ac:dyDescent="0.35">
      <c r="A33" s="107"/>
      <c r="B33" s="35" t="s">
        <v>129</v>
      </c>
      <c r="C33" s="31">
        <v>1</v>
      </c>
    </row>
    <row r="34" spans="1:3" x14ac:dyDescent="0.35">
      <c r="A34" s="24" t="s">
        <v>65</v>
      </c>
      <c r="B34" s="108">
        <f>IFERROR(B15*(VLOOKUP(B14,E11:F13,2,0)),16666)</f>
        <v>20201126.399999999</v>
      </c>
      <c r="C34" s="108"/>
    </row>
  </sheetData>
  <mergeCells count="21">
    <mergeCell ref="B6:C6"/>
    <mergeCell ref="A1:C1"/>
    <mergeCell ref="B2:C2"/>
    <mergeCell ref="B3:C3"/>
    <mergeCell ref="B4:C4"/>
    <mergeCell ref="B5:C5"/>
    <mergeCell ref="A17:A33"/>
    <mergeCell ref="B30:C30"/>
    <mergeCell ref="B34:C34"/>
    <mergeCell ref="B14:C14"/>
    <mergeCell ref="B7:C7"/>
    <mergeCell ref="B8:C8"/>
    <mergeCell ref="B9:C9"/>
    <mergeCell ref="B10:C10"/>
    <mergeCell ref="A11:C12"/>
    <mergeCell ref="A13:C13"/>
    <mergeCell ref="B15:C15"/>
    <mergeCell ref="B22:C22"/>
    <mergeCell ref="B19:C19"/>
    <mergeCell ref="B16:C16"/>
    <mergeCell ref="B26:C26"/>
  </mergeCells>
  <pageMargins left="0.7" right="0.7" top="0.75" bottom="0.75" header="0.3" footer="0.3"/>
  <extLst>
    <ext xmlns:x14="http://schemas.microsoft.com/office/spreadsheetml/2009/9/main" uri="{CCE6A557-97BC-4b89-ADB6-D9C93CAAB3DF}">
      <x14:dataValidations xmlns:xm="http://schemas.microsoft.com/office/excel/2006/main" count="3">
        <x14:dataValidation type="list" allowBlank="1" showInputMessage="1" showErrorMessage="1" xr:uid="{CEFB444A-EC38-4648-8B2D-12130F930E0D}">
          <x14:formula1>
            <xm:f>Hoja2!$L$9:$L$13</xm:f>
          </x14:formula1>
          <xm:sqref>B27</xm:sqref>
        </x14:dataValidation>
        <x14:dataValidation type="list" allowBlank="1" showInputMessage="1" showErrorMessage="1" xr:uid="{4EB0E707-0728-49EB-B78F-45203B392D79}">
          <x14:formula1>
            <xm:f>Hoja2!$F$1:$F$3</xm:f>
          </x14:formula1>
          <xm:sqref>B14</xm:sqref>
        </x14:dataValidation>
        <x14:dataValidation type="list" allowBlank="1" showInputMessage="1" showErrorMessage="1" xr:uid="{A6906BF7-E389-4BB0-8022-4136519C4751}">
          <x14:formula1>
            <xm:f>Hoja2!$K$1:$K$2</xm:f>
          </x14:formula1>
          <xm:sqref>B7:C7</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B336EC-13FC-49F2-BBA5-C442A8E5E15C}">
  <sheetPr>
    <tabColor theme="3" tint="0.39997558519241921"/>
  </sheetPr>
  <dimension ref="A1:H25"/>
  <sheetViews>
    <sheetView tabSelected="1" zoomScale="85" zoomScaleNormal="85" workbookViewId="0">
      <selection activeCell="B14" sqref="B14:C14"/>
    </sheetView>
  </sheetViews>
  <sheetFormatPr baseColWidth="10" defaultColWidth="0" defaultRowHeight="14.5" x14ac:dyDescent="0.35"/>
  <cols>
    <col min="1" max="1" width="54.453125" customWidth="1"/>
    <col min="2" max="2" width="23.453125" customWidth="1"/>
    <col min="3" max="3" width="98.81640625" customWidth="1"/>
    <col min="4" max="8" width="0" hidden="1" customWidth="1"/>
    <col min="9" max="16384" width="11.453125" hidden="1"/>
  </cols>
  <sheetData>
    <row r="1" spans="1:3" ht="26" x14ac:dyDescent="0.35">
      <c r="A1" s="68" t="s">
        <v>131</v>
      </c>
      <c r="B1" s="68"/>
      <c r="C1" s="68"/>
    </row>
    <row r="2" spans="1:3" x14ac:dyDescent="0.35">
      <c r="A2" s="39" t="s">
        <v>11</v>
      </c>
      <c r="B2" s="89" t="s">
        <v>214</v>
      </c>
      <c r="C2" s="90"/>
    </row>
    <row r="3" spans="1:3" x14ac:dyDescent="0.35">
      <c r="A3" s="5" t="s">
        <v>1</v>
      </c>
      <c r="B3" s="65" t="s">
        <v>202</v>
      </c>
      <c r="C3" s="66"/>
    </row>
    <row r="4" spans="1:3" x14ac:dyDescent="0.35">
      <c r="A4" s="5" t="s">
        <v>2</v>
      </c>
      <c r="B4" s="63" t="s">
        <v>199</v>
      </c>
      <c r="C4" s="64"/>
    </row>
    <row r="5" spans="1:3" ht="15" customHeight="1" x14ac:dyDescent="0.35">
      <c r="A5" s="5" t="s">
        <v>3</v>
      </c>
      <c r="B5" s="63" t="s">
        <v>196</v>
      </c>
      <c r="C5" s="64"/>
    </row>
    <row r="6" spans="1:3" ht="15" customHeight="1" x14ac:dyDescent="0.35">
      <c r="A6" s="5" t="s">
        <v>4</v>
      </c>
      <c r="B6" s="63" t="s">
        <v>195</v>
      </c>
      <c r="C6" s="64"/>
    </row>
    <row r="7" spans="1:3" x14ac:dyDescent="0.35">
      <c r="A7" s="5" t="s">
        <v>5</v>
      </c>
      <c r="B7" s="58" t="s">
        <v>104</v>
      </c>
      <c r="C7" s="58"/>
    </row>
    <row r="8" spans="1:3" x14ac:dyDescent="0.35">
      <c r="A8" s="5" t="s">
        <v>102</v>
      </c>
      <c r="B8" s="58" t="s">
        <v>57</v>
      </c>
      <c r="C8" s="58"/>
    </row>
    <row r="9" spans="1:3" x14ac:dyDescent="0.35">
      <c r="A9" s="7" t="s">
        <v>64</v>
      </c>
      <c r="B9" s="118">
        <v>28858752</v>
      </c>
      <c r="C9" s="118"/>
    </row>
    <row r="10" spans="1:3" x14ac:dyDescent="0.35">
      <c r="A10" s="5" t="s">
        <v>132</v>
      </c>
      <c r="B10" s="126">
        <v>28858752</v>
      </c>
      <c r="C10" s="126"/>
    </row>
    <row r="11" spans="1:3" ht="29.25" customHeight="1" x14ac:dyDescent="0.35">
      <c r="A11" s="5" t="s">
        <v>215</v>
      </c>
      <c r="B11" s="69" t="s">
        <v>218</v>
      </c>
      <c r="C11" s="58"/>
    </row>
    <row r="12" spans="1:3" hidden="1" x14ac:dyDescent="0.35">
      <c r="A12" s="5" t="s">
        <v>133</v>
      </c>
      <c r="B12" s="58"/>
      <c r="C12" s="58"/>
    </row>
    <row r="13" spans="1:3" ht="24" customHeight="1" x14ac:dyDescent="0.35">
      <c r="A13" s="5" t="s">
        <v>134</v>
      </c>
      <c r="B13" s="126">
        <v>28858752</v>
      </c>
      <c r="C13" s="126"/>
    </row>
    <row r="14" spans="1:3" ht="26.5" customHeight="1" x14ac:dyDescent="0.35">
      <c r="A14" s="5" t="s">
        <v>135</v>
      </c>
      <c r="B14" s="58" t="s">
        <v>219</v>
      </c>
      <c r="C14" s="58"/>
    </row>
    <row r="20" spans="4:8" x14ac:dyDescent="0.35">
      <c r="D20" t="str">
        <f t="shared" ref="D20:H23" si="0">UPPER(D18)</f>
        <v/>
      </c>
      <c r="E20" t="str">
        <f t="shared" si="0"/>
        <v/>
      </c>
      <c r="F20" t="str">
        <f t="shared" si="0"/>
        <v/>
      </c>
      <c r="G20" t="str">
        <f t="shared" si="0"/>
        <v/>
      </c>
      <c r="H20" t="str">
        <f t="shared" si="0"/>
        <v/>
      </c>
    </row>
    <row r="21" spans="4:8" x14ac:dyDescent="0.35">
      <c r="D21" t="str">
        <f t="shared" si="0"/>
        <v/>
      </c>
      <c r="E21" t="str">
        <f t="shared" si="0"/>
        <v/>
      </c>
      <c r="F21" t="str">
        <f t="shared" si="0"/>
        <v/>
      </c>
      <c r="G21" t="str">
        <f t="shared" si="0"/>
        <v/>
      </c>
      <c r="H21" t="str">
        <f t="shared" si="0"/>
        <v/>
      </c>
    </row>
    <row r="22" spans="4:8" x14ac:dyDescent="0.35">
      <c r="D22" t="str">
        <f t="shared" si="0"/>
        <v/>
      </c>
      <c r="E22" t="str">
        <f t="shared" si="0"/>
        <v/>
      </c>
      <c r="F22" t="str">
        <f t="shared" si="0"/>
        <v/>
      </c>
      <c r="G22" t="str">
        <f t="shared" si="0"/>
        <v/>
      </c>
      <c r="H22" t="str">
        <f t="shared" si="0"/>
        <v/>
      </c>
    </row>
    <row r="23" spans="4:8" x14ac:dyDescent="0.35">
      <c r="D23" t="str">
        <f>UPPER(D21)</f>
        <v/>
      </c>
      <c r="E23" t="str">
        <f t="shared" si="0"/>
        <v/>
      </c>
      <c r="F23" t="str">
        <f t="shared" si="0"/>
        <v/>
      </c>
      <c r="G23" t="str">
        <f t="shared" si="0"/>
        <v/>
      </c>
      <c r="H23" t="str">
        <f t="shared" si="0"/>
        <v/>
      </c>
    </row>
    <row r="24" spans="4:8" x14ac:dyDescent="0.35">
      <c r="D24" t="str">
        <f t="shared" ref="D24:H25" si="1">UPPER(D22)</f>
        <v/>
      </c>
      <c r="E24" t="str">
        <f t="shared" si="1"/>
        <v/>
      </c>
      <c r="F24" t="str">
        <f t="shared" si="1"/>
        <v/>
      </c>
      <c r="G24" t="str">
        <f t="shared" si="1"/>
        <v/>
      </c>
      <c r="H24" t="str">
        <f t="shared" si="1"/>
        <v/>
      </c>
    </row>
    <row r="25" spans="4:8" x14ac:dyDescent="0.35">
      <c r="D25" t="str">
        <f t="shared" si="1"/>
        <v/>
      </c>
      <c r="E25" t="str">
        <f t="shared" si="1"/>
        <v/>
      </c>
      <c r="F25" t="str">
        <f t="shared" si="1"/>
        <v/>
      </c>
      <c r="G25" t="str">
        <f t="shared" si="1"/>
        <v/>
      </c>
      <c r="H25" t="str">
        <f t="shared" si="1"/>
        <v/>
      </c>
    </row>
  </sheetData>
  <mergeCells count="14">
    <mergeCell ref="B6:C6"/>
    <mergeCell ref="A1:C1"/>
    <mergeCell ref="B2:C2"/>
    <mergeCell ref="B3:C3"/>
    <mergeCell ref="B4:C4"/>
    <mergeCell ref="B5:C5"/>
    <mergeCell ref="B13:C13"/>
    <mergeCell ref="B14:C14"/>
    <mergeCell ref="B7:C7"/>
    <mergeCell ref="B8:C8"/>
    <mergeCell ref="B9:C9"/>
    <mergeCell ref="B10:C10"/>
    <mergeCell ref="B11:C11"/>
    <mergeCell ref="B12:C12"/>
  </mergeCell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A6493F7E-2510-4419-8AD4-234839B38661}">
          <x14:formula1>
            <xm:f>Hoja2!$K$1:$K$2</xm:f>
          </x14:formula1>
          <xm:sqref>B7:C7</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5"/>
  <dimension ref="A1:O13"/>
  <sheetViews>
    <sheetView workbookViewId="0">
      <selection activeCell="F1" sqref="F1:G3"/>
    </sheetView>
  </sheetViews>
  <sheetFormatPr baseColWidth="10" defaultColWidth="11.453125" defaultRowHeight="14.5" x14ac:dyDescent="0.35"/>
  <cols>
    <col min="4" max="4" width="20.1796875" bestFit="1" customWidth="1"/>
    <col min="5" max="5" width="42.81640625" bestFit="1" customWidth="1"/>
    <col min="12" max="12" width="30.453125" customWidth="1"/>
    <col min="13" max="13" width="16" customWidth="1"/>
  </cols>
  <sheetData>
    <row r="1" spans="1:15" x14ac:dyDescent="0.35">
      <c r="A1" s="9" t="s">
        <v>14</v>
      </c>
      <c r="B1" t="s">
        <v>17</v>
      </c>
      <c r="C1" s="9" t="s">
        <v>19</v>
      </c>
      <c r="D1" s="9" t="s">
        <v>74</v>
      </c>
      <c r="E1" s="3" t="s">
        <v>25</v>
      </c>
      <c r="F1" s="2" t="s">
        <v>57</v>
      </c>
      <c r="G1" s="4">
        <v>0</v>
      </c>
      <c r="H1" t="s">
        <v>6</v>
      </c>
      <c r="I1" t="s">
        <v>75</v>
      </c>
      <c r="K1" t="s">
        <v>103</v>
      </c>
      <c r="L1" s="28" t="s">
        <v>127</v>
      </c>
      <c r="M1" t="s">
        <v>76</v>
      </c>
      <c r="N1" t="s">
        <v>57</v>
      </c>
      <c r="O1" t="s">
        <v>117</v>
      </c>
    </row>
    <row r="2" spans="1:15" x14ac:dyDescent="0.35">
      <c r="A2" t="s">
        <v>76</v>
      </c>
      <c r="B2" t="s">
        <v>27</v>
      </c>
      <c r="C2" t="s">
        <v>77</v>
      </c>
      <c r="D2" s="2" t="s">
        <v>78</v>
      </c>
      <c r="E2" s="1" t="s">
        <v>79</v>
      </c>
      <c r="F2" s="2" t="s">
        <v>61</v>
      </c>
      <c r="G2" s="4">
        <v>0.7</v>
      </c>
      <c r="H2" t="s">
        <v>7</v>
      </c>
      <c r="I2" t="s">
        <v>80</v>
      </c>
      <c r="K2" t="s">
        <v>104</v>
      </c>
      <c r="L2" s="28" t="s">
        <v>105</v>
      </c>
      <c r="M2" t="s">
        <v>81</v>
      </c>
      <c r="N2" t="s">
        <v>59</v>
      </c>
      <c r="O2" t="s">
        <v>27</v>
      </c>
    </row>
    <row r="3" spans="1:15" x14ac:dyDescent="0.35">
      <c r="A3" t="s">
        <v>81</v>
      </c>
      <c r="C3" t="s">
        <v>82</v>
      </c>
      <c r="D3" s="2" t="s">
        <v>83</v>
      </c>
      <c r="E3" s="1" t="s">
        <v>84</v>
      </c>
      <c r="F3" s="2" t="s">
        <v>59</v>
      </c>
      <c r="G3" s="4">
        <v>0.3</v>
      </c>
      <c r="H3" t="s">
        <v>85</v>
      </c>
      <c r="I3" t="s">
        <v>86</v>
      </c>
      <c r="L3" s="28" t="s">
        <v>106</v>
      </c>
      <c r="M3" t="s">
        <v>87</v>
      </c>
      <c r="N3" t="s">
        <v>61</v>
      </c>
    </row>
    <row r="4" spans="1:15" x14ac:dyDescent="0.35">
      <c r="A4" t="s">
        <v>87</v>
      </c>
      <c r="C4" t="s">
        <v>20</v>
      </c>
      <c r="E4" s="1" t="s">
        <v>88</v>
      </c>
      <c r="H4" t="s">
        <v>89</v>
      </c>
      <c r="I4" t="s">
        <v>8</v>
      </c>
      <c r="L4" t="s">
        <v>107</v>
      </c>
    </row>
    <row r="5" spans="1:15" x14ac:dyDescent="0.35">
      <c r="A5" t="s">
        <v>90</v>
      </c>
      <c r="E5" s="1" t="s">
        <v>91</v>
      </c>
      <c r="H5" t="s">
        <v>92</v>
      </c>
      <c r="I5" t="s">
        <v>93</v>
      </c>
      <c r="L5" s="28" t="s">
        <v>108</v>
      </c>
    </row>
    <row r="6" spans="1:15" x14ac:dyDescent="0.35">
      <c r="E6" s="1" t="s">
        <v>94</v>
      </c>
      <c r="I6" t="s">
        <v>95</v>
      </c>
      <c r="L6" s="28" t="s">
        <v>128</v>
      </c>
    </row>
    <row r="7" spans="1:15" x14ac:dyDescent="0.35">
      <c r="E7" s="1" t="s">
        <v>96</v>
      </c>
      <c r="I7" t="s">
        <v>119</v>
      </c>
      <c r="L7" s="28" t="s">
        <v>109</v>
      </c>
    </row>
    <row r="8" spans="1:15" x14ac:dyDescent="0.35">
      <c r="E8" s="1" t="s">
        <v>97</v>
      </c>
      <c r="L8" s="28" t="s">
        <v>121</v>
      </c>
    </row>
    <row r="9" spans="1:15" x14ac:dyDescent="0.35">
      <c r="L9" s="28" t="s">
        <v>110</v>
      </c>
    </row>
    <row r="10" spans="1:15" x14ac:dyDescent="0.35">
      <c r="L10" s="28" t="s">
        <v>111</v>
      </c>
    </row>
    <row r="11" spans="1:15" x14ac:dyDescent="0.35">
      <c r="L11" s="28" t="s">
        <v>112</v>
      </c>
    </row>
    <row r="12" spans="1:15" x14ac:dyDescent="0.35">
      <c r="L12" s="28" t="s">
        <v>113</v>
      </c>
    </row>
    <row r="13" spans="1:15" x14ac:dyDescent="0.35">
      <c r="L13" s="28" t="s">
        <v>124</v>
      </c>
    </row>
  </sheetData>
  <pageMargins left="0.7" right="0.7" top="0.75" bottom="0.75" header="0.3" footer="0.3"/>
  <headerFooter>
    <oddHeader>&amp;C&amp;"Calibri"&amp;10&amp;K000000 Internal&amp;1#_x000D_</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AUTOS  NOTA 322</vt:lpstr>
      <vt:lpstr>AUTOS NOTA 321</vt:lpstr>
      <vt:lpstr>AUTOS NOTA 324-478</vt:lpstr>
      <vt:lpstr>TASACION </vt:lpstr>
      <vt:lpstr>AUTOS NOTA 325</vt:lpstr>
      <vt:lpstr>CAMBIO DE CONTINGENCIA 423</vt:lpstr>
      <vt:lpstr>CONCEPTO DE CONCILIACIÓN 330 </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Garcia Quintero, Gina Paola (ALLIANZ COLOMBIA)</cp:lastModifiedBy>
  <cp:revision/>
  <dcterms:created xsi:type="dcterms:W3CDTF">2020-12-07T14:41:17Z</dcterms:created>
  <dcterms:modified xsi:type="dcterms:W3CDTF">2025-09-01T20:15:05Z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43847">
    <vt:lpwstr>02092021143847;CE02653;0</vt:lpwstr>
  </property>
  <property fmtid="{D5CDD505-2E9C-101B-9397-08002B2CF9AE}" pid="20" name="OfficeDocumentSecurity_02092021143943">
    <vt:lpwstr>02092021143943;CE02653;0</vt:lpwstr>
  </property>
  <property fmtid="{D5CDD505-2E9C-101B-9397-08002B2CF9AE}" pid="21" name="OfficeDocumentSecurity_02092021144022">
    <vt:lpwstr>02092021144022;CE02653;0</vt:lpwstr>
  </property>
  <property fmtid="{D5CDD505-2E9C-101B-9397-08002B2CF9AE}" pid="22" name="MSIP_Label_863bc15e-e7bf-41c1-bdb3-03882d8a2e2c_Enabled">
    <vt:lpwstr>true</vt:lpwstr>
  </property>
  <property fmtid="{D5CDD505-2E9C-101B-9397-08002B2CF9AE}" pid="23" name="MSIP_Label_863bc15e-e7bf-41c1-bdb3-03882d8a2e2c_SetDate">
    <vt:lpwstr>2023-02-15T12:41:27Z</vt:lpwstr>
  </property>
  <property fmtid="{D5CDD505-2E9C-101B-9397-08002B2CF9AE}" pid="24" name="MSIP_Label_863bc15e-e7bf-41c1-bdb3-03882d8a2e2c_Method">
    <vt:lpwstr>Privileged</vt:lpwstr>
  </property>
  <property fmtid="{D5CDD505-2E9C-101B-9397-08002B2CF9AE}" pid="25" name="MSIP_Label_863bc15e-e7bf-41c1-bdb3-03882d8a2e2c_Name">
    <vt:lpwstr>863bc15e-e7bf-41c1-bdb3-03882d8a2e2c</vt:lpwstr>
  </property>
  <property fmtid="{D5CDD505-2E9C-101B-9397-08002B2CF9AE}" pid="26" name="MSIP_Label_863bc15e-e7bf-41c1-bdb3-03882d8a2e2c_SiteId">
    <vt:lpwstr>6e06e42d-6925-47c6-b9e7-9581c7ca302a</vt:lpwstr>
  </property>
  <property fmtid="{D5CDD505-2E9C-101B-9397-08002B2CF9AE}" pid="27" name="MSIP_Label_863bc15e-e7bf-41c1-bdb3-03882d8a2e2c_ActionId">
    <vt:lpwstr>ecc5e9df-e1db-4698-8463-abf3c56b12d7</vt:lpwstr>
  </property>
  <property fmtid="{D5CDD505-2E9C-101B-9397-08002B2CF9AE}" pid="28" name="MSIP_Label_863bc15e-e7bf-41c1-bdb3-03882d8a2e2c_ContentBits">
    <vt:lpwstr>1</vt:lpwstr>
  </property>
  <property fmtid="{D5CDD505-2E9C-101B-9397-08002B2CF9AE}" pid="29" name="MSIP_Label_defa4170-0d19-0005-0004-bc88714345d2_Enabled">
    <vt:lpwstr>true</vt:lpwstr>
  </property>
  <property fmtid="{D5CDD505-2E9C-101B-9397-08002B2CF9AE}" pid="30" name="MSIP_Label_defa4170-0d19-0005-0004-bc88714345d2_SetDate">
    <vt:lpwstr>2025-03-26T04:40:37Z</vt:lpwstr>
  </property>
  <property fmtid="{D5CDD505-2E9C-101B-9397-08002B2CF9AE}" pid="31" name="MSIP_Label_defa4170-0d19-0005-0004-bc88714345d2_Method">
    <vt:lpwstr>Standard</vt:lpwstr>
  </property>
  <property fmtid="{D5CDD505-2E9C-101B-9397-08002B2CF9AE}" pid="32" name="MSIP_Label_defa4170-0d19-0005-0004-bc88714345d2_Name">
    <vt:lpwstr>defa4170-0d19-0005-0004-bc88714345d2</vt:lpwstr>
  </property>
  <property fmtid="{D5CDD505-2E9C-101B-9397-08002B2CF9AE}" pid="33" name="MSIP_Label_defa4170-0d19-0005-0004-bc88714345d2_SiteId">
    <vt:lpwstr>3bfb38a9-80c7-46ae-96ba-0ba74714d0ce</vt:lpwstr>
  </property>
  <property fmtid="{D5CDD505-2E9C-101B-9397-08002B2CF9AE}" pid="34" name="MSIP_Label_defa4170-0d19-0005-0004-bc88714345d2_ActionId">
    <vt:lpwstr>faaf69ae-b901-4b51-aa3c-4c884fa03c1f</vt:lpwstr>
  </property>
  <property fmtid="{D5CDD505-2E9C-101B-9397-08002B2CF9AE}" pid="35" name="MSIP_Label_defa4170-0d19-0005-0004-bc88714345d2_ContentBits">
    <vt:lpwstr>0</vt:lpwstr>
  </property>
  <property fmtid="{D5CDD505-2E9C-101B-9397-08002B2CF9AE}" pid="36" name="MSIP_Label_defa4170-0d19-0005-0004-bc88714345d2_Tag">
    <vt:lpwstr>10, 3, 0, 1</vt:lpwstr>
  </property>
</Properties>
</file>