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37D60D4B-E893-4005-ABDB-A0D7134901DB}" xr6:coauthVersionLast="47" xr6:coauthVersionMax="47" xr10:uidLastSave="{00000000-0000-0000-0000-000000000000}"/>
  <bookViews>
    <workbookView xWindow="28680" yWindow="-120" windowWidth="29040" windowHeight="1584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<sst xmlns="http://schemas.openxmlformats.org/spreadsheetml/2006/main" count="325" uniqueCount="217">
  <si>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</si>
  <si>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</si>
  <si>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</si>
  <si>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</si>
  <si>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</si>
  <si>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</si>
  <si>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</si>
  <si>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</si>
  <si>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</si>
  <si>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</si>
  <si>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</si>
  <si>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</si>
  <si>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</si>
  <si>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</si>
  <si>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</si>
  <si>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</si>
  <si>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</si>
  <si>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</si>
  <si>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</si>
  <si>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</si>
  <si>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</si>
  <si>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</si>
  <si>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</si>
  <si>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</si>
  <si>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</si>
  <si>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</si>
  <si>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</si>
  <si>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</si>
  <si>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</si>
  <si>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</si>
  <si>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</si>
  <si>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</si>
  <si>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</si>
  <si>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</si>
  <si>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</si>
  <si>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</si>
  <si>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</si>
  <si>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</si>
  <si>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</si>
  <si>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</si>
  <si>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</si>
  <si>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</si>
  <si>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</si>
  <si>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</si>
  <si>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</si>
  <si>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</si>
  <si>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</si>
  <si>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</si>
  <si>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</si>
  <si>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</si>
  <si>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</si>
  <si>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</si>
  <si>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</si>
  <si>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</si>
  <si>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</si>
  <si>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</si>
  <si>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</si>
  <si>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</si>
  <si>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</si>
  <si>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</si>
  <si>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</si>
  <si>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</si>
  <si>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</si>
  <si>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</si>
  <si>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</si>
  <si>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</si>
  <si>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</si>
  <si>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</si>
  <si>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</si>
  <si>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</si>
  <si>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</si>
  <si>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</si>
  <si>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</si>
  <si>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</si>
  <si>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</si>
  <si>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</si>
  <si>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</si>
  <si>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</si>
  <si>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</si>
  <si>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</si>
  <si>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</si>
  <si>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</si>
  <si>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</si>
  <si>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</si>
  <si>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</si>
  <si>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</si>
  <si>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</si>
  <si>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</si>
  <si>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</si>
  <si>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</si>
  <si>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</si>
  <si>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</si>
  <si>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</si>
  <si>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</si>
  <si>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</si>
  <si>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</si>
  <si>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</si>
  <si>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</si>
  <si>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</si>
  <si>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</si>
  <si>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</si>
  <si>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</si>
  <si>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</si>
  <si>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</si>
  <si>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</si>
  <si>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</si>
  <si>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</si>
  <si>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</si>
  <si>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</si>
  <si>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</si>
  <si>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</si>
  <si>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</si>
  <si>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</si>
  <si>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</si>
  <si>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</si>
  <si>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</si>
  <si>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</si>
  <si>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</si>
  <si>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</si>
  <si>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</si>
  <si>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</si>
  <si>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</si>
  <si>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</si>
  <si>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</si>
  <si>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</si>
  <si>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</si>
  <si>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</si>
  <si>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</si>
  <si>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</si>
  <si>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</si>
  <si>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</si>
  <si>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</si>
  <si>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</si>
  <si>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</si>
  <si>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</si>
  <si>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</si>
  <si>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</si>
  <si>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</si>
  <si>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</si>
  <si>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</si>
  <si>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</si>
  <si>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</si>
  <si>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</si>
  <si>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</si>
  <si>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</si>
  <si>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</si>
  <si>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</si>
  <si>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</si>
  <si>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</si>
  <si>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</si>
  <si>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</si>
  <si>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</si>
  <si>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</si>
  <si>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</si>
  <si>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</si>
  <si>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</si>
  <si>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</si>
  <si>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</si>
  <si>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</si>
  <si>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</si>
  <si>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</si>
  <si>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</si>
  <si>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</si>
  <si>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</si>
  <si>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</si>
  <si>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</si>
  <si>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</si>
  <si>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</si>
  <si>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</si>
  <si>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</si>
  <si>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</si>
  <si>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</si>
  <si>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</si>
  <si>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</si>
  <si>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</si>
  <si>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</si>
  <si>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</si>
  <si>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</si>
  <si>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</si>
  <si>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</si>
  <si>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</si>
  <si>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</si>
  <si>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</si>
  <si>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</si>
  <si>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</si>
  <si>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</si>
  <si>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</si>
  <si>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</si>
  <si>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</si>
  <si>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</si>
  <si>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</si>
  <si>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</si>
  <si>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</si>
  <si>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</si>
  <si>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</si>
  <si>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</si>
  <si>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12 de marzo de 2025</t>
  </si>
  <si>
    <t>24 de febrero de 2025</t>
  </si>
  <si>
    <t>7 de marzo de 2025</t>
  </si>
  <si>
    <t>WNZ-596</t>
  </si>
  <si>
    <t>Sin información</t>
  </si>
  <si>
    <t>29 de julio de 2023</t>
  </si>
  <si>
    <t>sin información</t>
  </si>
  <si>
    <t>2025021751</t>
  </si>
  <si>
    <t>Superintendencia Financiera de Colombia Delegatura para Funciones Jurisdiccionales</t>
  </si>
  <si>
    <t>Allianz Seguros S.A.</t>
  </si>
  <si>
    <t>Alexander Franco Cabra</t>
  </si>
  <si>
    <t xml:space="preserve">El demandante indica que el 29 de julio de 2023 se presentó un hecho de tránsito frente al Bulevar Niza de la ciudad de Bogotá en donde se dio un choque simple (solo daños) entre el vehiculo que él conducía de placas BSO296 y otro vehiculo que se encontraba adelante suyo, de placa WNZ596 asegurado con ALLIANZ SEGUROS S.A, siendo este último impactado en su parte trasera despues de un cambio de semáforo.
Refiere que al lugar del hecho se presentó una persona en representación de la aseguradora quien le indicó que solamente debía pagar el deducible de la póliza del vehiculo afectado (asegurado) por lo que accedió a firmar un documento. Posteriormente se hizo un acuerdo de conciliacion con el propietario del carro para pagar el deducible por valor de $700.000, lo que llevó a que se le expidiera un paz y salvo por todo concepto. Transcurrido un mes, Allianz Seguros S.A. le envió un cobro por valor de $6.258.266 y que corresponde a los costos de reparación del vehículo asegurado, hecho con el que no se encuentra de acuerdo pues él llegó a un acuerdo por todo concepto con el dueño del carro.
Se advierte que en este caso no se ha presentado un siniestro en estricto sentido, pues la controversia se limita a la inconformidad del demandante por el cobro que le efectúa la compañía como sonsecuencia de la subrogación, comoquiera que esta última pagó la reparación del rodante asegurado y se imputa al tercero hoy demandante la responsabilidad en el accidente del 29 de julio de 2023, por lo tanto la pretensión va dirigida a que se declare que aquel no adeuda suma alguna. </t>
  </si>
  <si>
    <t>SINIESTRO 129620211 APL. 214762</t>
  </si>
  <si>
    <t>Desde las 00:00 horas del 01/02/2023 hasta las 24:00 horas del 31/01/2024</t>
  </si>
  <si>
    <t xml:space="preserve">NO APLICA SE DEJA LA RESERVA DE 16,666 EN Perdida parcial Daños </t>
  </si>
  <si>
    <t>1.	SOLICITUD DE CONTROL DE LEGALIDAD DADO QUE EL DEMANDANTE NO ES CONSUMIDOR FINANCIERO Y COMO CONSECUENCIA, LA SUPERINTENDENCIA FINANCIERA NO PODRÍA CONOCER DE ESTE PROCESO.
2.	FALTA DE LEGITIMACIÓN EN LA CAUSA POR ACTIVA EN CABEZA DEL SEÑOR ALEXANDER FRANCO, PARA PROMOVER LA ACCIÓN DE PROTECCIÓN AL CONSUMIDOR. 
3.	PRESCRIPCIÓN DE LA ACCIÓN DE PROTECCIÓN AL CONSUMIDOR EN LOS TÉRMINOS DEL NUMERAL 3 DEL ARTÍCULO 58 DE LA LEY 1480 DE 2011. 
4.	INEXISTENCIA DE RESPONSABILIDAD CIVIL CONTRACTUAL EN CABEZA DE ALLIANZ SEGUROS S.A. ENTRE TANTO NO CONCURRE UNA RELACIÓN CONTRACTUAL CON EL SEÑOR ALEXANDER FRANCO CABRA.
5.	VALIDEZ DE LA ACCIÓN DE SUBROGACIÓN EN CABEZA DE ALLIANZ SEGUROS S.A.
6.	IMPROCEDENCIA DE LA ACCIÓN DE PROTECCIÓN AL CONSUMIDOR COMO MEDIO DE DEFENSA FRENTE AL PROCESO DE RECOBRO POR SUBROGACIÓN.
7.	GENÉRICA O INNOMINADA Y OTRAS.</t>
  </si>
  <si>
    <t>$</t>
  </si>
  <si>
    <t>La contingencia se califica como REMOTA, toda vez que, el demandante carece de legitimación en la causa por activa y adicionalmente, la Superintendencia Financiera de Colombia carece de competencia para resolver la procedencia o no de una acción de subrogación.
Lo primero que debe tomarse en consideración, es que la acción de protección al consumidor se sustenta en el ejercicio de recobro realizado por Allianz Seguros S.A. contra el señor Alexander Franco Cabra, atendiendo al pago que la compañía debió realizar por concepto de reparaciones a un vehiculo asegurado, como consecuencia de los daños ocasionados por el vehiculo de propiedad del demandante en un accidente ocurrido por su causa, es decir, lo que pretende el demandante en este caso, es que se declare la improcedencia de la acción de subrogación de Allianz Seguros S.A. Circunstancia que refleja una falta de legitimación en la causa del señor Alexander Franco, comoquiera que no es parte del contrato de seguro expedido por Allianz, ni tiene ninguna relación contractual con la aseguradora. Adicionalmente se tiene que, la acción de protección al consumidor no sería el mecanismo idóneo para establecer la procedencia o improcedencia del recobro por subrogación que puede realizar la compañía, pues de someterse tal situación al conocimiento de la Delegatura, necesariamente la Superintendencia tendría que estudiar la responsabilidad civil extracontractual del accidente de tránsito que la originó, lo que dejaría sin competencia a la Superintendencia Financiera de Colombia para resolver el caso, puesto que estaríamos ante un caso de responsabilidad derivada de accidente de tránsito, que escapa de las facultades jurisdiccionales de la Delegatura. Por lo indicado, es claro que la acción de protección al consumidor no es el mecanismo adecuado para suscitar un conflicto entre particulares y que emana en todo caso de un hecho de tránsito del cual debería en principio establecer la responsabilidad en el mismo. Es así que con el proceso que se adelanta no es posible que se emita una decisión que impida a la compañía impulsar la acción de subrogación contenida en el articulo 1096 del C.Co .
Lo anterior sin perjuicio del carácter contingente del proceso.</t>
  </si>
  <si>
    <t>Pretensión declarativa</t>
  </si>
  <si>
    <t>"No pagar dicha cuantía del arreglo del carro a la aseguradora Allianz Seguros"</t>
  </si>
  <si>
    <t xml:space="preserve">No se estima ninguna suma como estimación objetiva de las pretensiones, teniendo en cuenta que la pretensión en este caso es "no pagar dicha cuantía del arreglo del carro a la aseguradora Allianz Seguros". En ese sentido, como se le está poniendo a consideración de la Superintendencia Financiera una declaración de procedencia o no de una acción de subrogación, no se estimarán valores de liquidación dado que no existe una pretensión económica.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</si>
</sst>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2" fillId="9" borderId="1" xfId="0" applyFont="1" applyFill="1" applyBorder="1" applyAlignment="1">
      <alignment horizontal="justify" vertical="top" wrapText="1"/>
    </xf>
    <xf numFmtId="6" fontId="0" fillId="0" borderId="1" xfId="1" applyNumberFormat="1" applyFont="1" applyBorder="1" applyAlignment="1" applyProtection="1">
      <alignment horizontal="justify" vertical="top"/>
      <protection locked="0"/>
    </xf>
    <xf numFmtId="6" fontId="0" fillId="0" borderId="1" xfId="1" applyNumberFormat="1" applyFont="1" applyBorder="1" applyAlignment="1" applyProtection="1">
      <alignment horizontal="center" vertical="top"/>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9"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noparquessamu@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4" zoomScale="85" zoomScaleNormal="85" workbookViewId="0">
      <selection activeCell="B25" sqref="B25:C27"/>
    </sheetView>
  </sheetViews>
  <sheetFormatPr baseColWidth="10" defaultColWidth="0" defaultRowHeight="14.4" x14ac:dyDescent="0.3"/>
  <cols>
    <col min="1" max="1" width="69.21875" style="8" customWidth="1"/>
    <col min="2" max="2" width="55.21875" style="8" customWidth="1"/>
    <col min="3" max="3" width="108.77734375" style="8" customWidth="1"/>
    <col min="4" max="16384" width="11.44140625" style="2" hidden="1"/>
  </cols>
  <sheetData>
    <row r="1" spans="1:3" ht="25.8" x14ac:dyDescent="0.3">
      <c r="A1" s="57" t="s">
        <v>0</v>
      </c>
      <c r="B1" s="57"/>
      <c r="C1" s="57"/>
    </row>
    <row r="2" spans="1:3" x14ac:dyDescent="0.3">
      <c r="A2" s="5" t="s">
        <v>163</v>
      </c>
      <c r="B2" s="64" t="s">
        <v>203</v>
      </c>
      <c r="C2" s="65"/>
    </row>
    <row r="3" spans="1:3" x14ac:dyDescent="0.3">
      <c r="A3" s="5" t="s">
        <v>126</v>
      </c>
      <c r="B3" s="61" t="s">
        <v>204</v>
      </c>
      <c r="C3" s="62"/>
    </row>
    <row r="4" spans="1:3" x14ac:dyDescent="0.3">
      <c r="A4" s="5" t="s">
        <v>142</v>
      </c>
      <c r="B4" s="61" t="s">
        <v>205</v>
      </c>
      <c r="C4" s="62"/>
    </row>
    <row r="5" spans="1:3" ht="31.5" customHeight="1" x14ac:dyDescent="0.3">
      <c r="A5" s="5" t="s">
        <v>143</v>
      </c>
      <c r="B5" s="61" t="s">
        <v>206</v>
      </c>
      <c r="C5" s="62"/>
    </row>
    <row r="6" spans="1:3" x14ac:dyDescent="0.3">
      <c r="A6" s="5" t="s">
        <v>144</v>
      </c>
      <c r="B6" s="58" t="s">
        <v>104</v>
      </c>
      <c r="C6" s="58"/>
    </row>
    <row r="7" spans="1:3" x14ac:dyDescent="0.3">
      <c r="A7" s="25" t="s">
        <v>145</v>
      </c>
      <c r="B7" s="61" t="s">
        <v>124</v>
      </c>
      <c r="C7" s="62"/>
    </row>
    <row r="8" spans="1:3" ht="22.95" customHeight="1" x14ac:dyDescent="0.3">
      <c r="A8" s="26" t="s">
        <v>146</v>
      </c>
      <c r="B8" s="58" t="s">
        <v>124</v>
      </c>
      <c r="C8" s="58"/>
    </row>
    <row r="9" spans="1:3" x14ac:dyDescent="0.3">
      <c r="A9" s="26" t="s">
        <v>147</v>
      </c>
      <c r="B9" s="67" t="s">
        <v>124</v>
      </c>
      <c r="C9" s="58"/>
    </row>
    <row r="10" spans="1:3" x14ac:dyDescent="0.3">
      <c r="A10" s="26" t="s">
        <v>148</v>
      </c>
      <c r="B10" s="63" t="s">
        <v>124</v>
      </c>
      <c r="C10" s="63"/>
    </row>
    <row r="11" spans="1:3" ht="30" customHeight="1" x14ac:dyDescent="0.3">
      <c r="A11" s="27" t="s">
        <v>149</v>
      </c>
      <c r="B11" s="63" t="s">
        <v>124</v>
      </c>
      <c r="C11" s="63"/>
    </row>
    <row r="12" spans="1:3" ht="30" customHeight="1" x14ac:dyDescent="0.3">
      <c r="A12" s="5" t="s">
        <v>150</v>
      </c>
      <c r="B12" s="74" t="s">
        <v>124</v>
      </c>
      <c r="C12" s="63"/>
    </row>
    <row r="13" spans="1:3" x14ac:dyDescent="0.3">
      <c r="A13" s="5" t="s">
        <v>151</v>
      </c>
      <c r="B13" s="58" t="s">
        <v>124</v>
      </c>
      <c r="C13" s="58"/>
    </row>
    <row r="14" spans="1:3" x14ac:dyDescent="0.3">
      <c r="A14" s="5" t="s">
        <v>152</v>
      </c>
      <c r="B14" s="68" t="s">
        <v>124</v>
      </c>
      <c r="C14" s="58"/>
    </row>
    <row r="15" spans="1:3" x14ac:dyDescent="0.3">
      <c r="A15" s="5" t="s">
        <v>153</v>
      </c>
      <c r="B15" s="58" t="s">
        <v>124</v>
      </c>
      <c r="C15" s="58"/>
    </row>
    <row r="16" spans="1:3" x14ac:dyDescent="0.3">
      <c r="A16" s="5" t="s">
        <v>154</v>
      </c>
      <c r="B16" s="58" t="s">
        <v>124</v>
      </c>
      <c r="C16" s="58"/>
    </row>
    <row r="17" spans="1:3" ht="15" customHeight="1" x14ac:dyDescent="0.3">
      <c r="A17" s="5" t="s">
        <v>155</v>
      </c>
      <c r="B17" s="59" t="s">
        <v>124</v>
      </c>
      <c r="C17" s="60"/>
    </row>
    <row r="18" spans="1:3" x14ac:dyDescent="0.3">
      <c r="A18" s="5" t="s">
        <v>156</v>
      </c>
      <c r="B18" s="63" t="s">
        <v>124</v>
      </c>
      <c r="C18" s="63"/>
    </row>
    <row r="19" spans="1:3" ht="18.75" customHeight="1" x14ac:dyDescent="0.3">
      <c r="A19" s="5" t="s">
        <v>157</v>
      </c>
      <c r="B19" s="59" t="s">
        <v>124</v>
      </c>
      <c r="C19" s="60"/>
    </row>
    <row r="20" spans="1:3" x14ac:dyDescent="0.3">
      <c r="A20" s="5" t="s">
        <v>158</v>
      </c>
      <c r="B20" s="58" t="s">
        <v>124</v>
      </c>
      <c r="C20" s="58"/>
    </row>
    <row r="21" spans="1:3" ht="17.25" customHeight="1" x14ac:dyDescent="0.3">
      <c r="A21" s="5" t="s">
        <v>159</v>
      </c>
      <c r="B21" s="59" t="s">
        <v>124</v>
      </c>
      <c r="C21" s="60"/>
    </row>
    <row r="22" spans="1:3" x14ac:dyDescent="0.3">
      <c r="A22" s="53" t="s">
        <v>160</v>
      </c>
      <c r="B22" s="73" t="s">
        <v>201</v>
      </c>
      <c r="C22" s="73"/>
    </row>
    <row r="23" spans="1:3" x14ac:dyDescent="0.3">
      <c r="A23" s="26" t="s">
        <v>161</v>
      </c>
      <c r="B23" s="72" t="s">
        <v>202</v>
      </c>
      <c r="C23" s="71"/>
    </row>
    <row r="24" spans="1:3" x14ac:dyDescent="0.3">
      <c r="A24" s="26" t="s">
        <v>162</v>
      </c>
      <c r="B24" s="72" t="s">
        <v>202</v>
      </c>
      <c r="C24" s="71"/>
    </row>
    <row r="25" spans="1:3" x14ac:dyDescent="0.3">
      <c r="A25" s="66" t="s">
        <v>120</v>
      </c>
      <c r="B25" s="71" t="s">
        <v>207</v>
      </c>
      <c r="C25" s="56"/>
    </row>
    <row r="26" spans="1:3" x14ac:dyDescent="0.3">
      <c r="A26" s="66"/>
      <c r="B26" s="56"/>
      <c r="C26" s="56"/>
    </row>
    <row r="27" spans="1:3" ht="100.5" customHeight="1" x14ac:dyDescent="0.3">
      <c r="A27" s="66"/>
      <c r="B27" s="56"/>
      <c r="C27" s="56"/>
    </row>
    <row r="28" spans="1:3" x14ac:dyDescent="0.3">
      <c r="A28" s="26" t="s">
        <v>164</v>
      </c>
      <c r="B28" s="56" t="s">
        <v>200</v>
      </c>
      <c r="C28" s="56"/>
    </row>
    <row r="29" spans="1:3" x14ac:dyDescent="0.3">
      <c r="A29" s="26" t="s">
        <v>165</v>
      </c>
      <c r="B29" s="56" t="s">
        <v>200</v>
      </c>
      <c r="C29" s="56"/>
    </row>
    <row r="30" spans="1:3" x14ac:dyDescent="0.3">
      <c r="A30" s="26" t="s">
        <v>166</v>
      </c>
      <c r="B30" s="56" t="s">
        <v>199</v>
      </c>
      <c r="C30" s="56"/>
    </row>
    <row r="31" spans="1:3" x14ac:dyDescent="0.3">
      <c r="A31" s="26" t="s">
        <v>167</v>
      </c>
      <c r="B31" s="56" t="s">
        <v>200</v>
      </c>
      <c r="C31" s="56"/>
    </row>
    <row r="32" spans="1:3" x14ac:dyDescent="0.3">
      <c r="A32" s="26" t="s">
        <v>168</v>
      </c>
      <c r="B32" s="69" t="s">
        <v>198</v>
      </c>
      <c r="C32" s="70"/>
    </row>
    <row r="33" spans="1:3" x14ac:dyDescent="0.3">
      <c r="A33" s="5" t="s">
        <v>169</v>
      </c>
      <c r="B33" s="68" t="s">
        <v>197</v>
      </c>
      <c r="C33" s="68"/>
    </row>
    <row r="34" spans="1:3" ht="43.2" x14ac:dyDescent="0.3">
      <c r="A34" s="5" t="s">
        <v>170</v>
      </c>
      <c r="B34" s="68" t="s">
        <v>196</v>
      </c>
      <c r="C34" s="58"/>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display="dinoparquessamu@hotmail.com" xr:uid="{E88700C9-FB22-44A3-9E1A-8832171775E9}"/>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6" sqref="B6:C6"/>
    </sheetView>
  </sheetViews>
  <sheetFormatPr baseColWidth="10" defaultColWidth="0" defaultRowHeight="14.4" x14ac:dyDescent="0.3"/>
  <cols>
    <col min="1" max="1" width="49.77734375" customWidth="1"/>
    <col min="2" max="2" width="31.44140625" customWidth="1"/>
    <col min="3" max="3" width="90.21875" customWidth="1"/>
    <col min="4" max="16384" width="11.44140625" hidden="1"/>
  </cols>
  <sheetData>
    <row r="1" spans="1:3" ht="25.8" x14ac:dyDescent="0.3">
      <c r="A1" s="94" t="s">
        <v>10</v>
      </c>
      <c r="B1" s="94"/>
      <c r="C1" s="94"/>
    </row>
    <row r="2" spans="1:3" ht="15.75" customHeight="1" x14ac:dyDescent="0.3">
      <c r="A2" s="20" t="s">
        <v>11</v>
      </c>
      <c r="B2" s="95" t="s">
        <v>208</v>
      </c>
      <c r="C2" s="96"/>
    </row>
    <row r="3" spans="1:3" s="2" customFormat="1" x14ac:dyDescent="0.3">
      <c r="A3" s="5" t="s">
        <v>1</v>
      </c>
      <c r="B3" s="58" t="str">
        <f>'AUTOS  NOTA 322'!B2:C2</f>
        <v>2025021751</v>
      </c>
      <c r="C3" s="58"/>
    </row>
    <row r="4" spans="1:3" s="2" customFormat="1" x14ac:dyDescent="0.3">
      <c r="A4" s="5" t="s">
        <v>2</v>
      </c>
      <c r="B4" s="58" t="str">
        <f>'AUTOS  NOTA 322'!B3:C3</f>
        <v>Superintendencia Financiera de Colombia Delegatura para Funciones Jurisdiccionales</v>
      </c>
      <c r="C4" s="58"/>
    </row>
    <row r="5" spans="1:3" s="2" customFormat="1" x14ac:dyDescent="0.3">
      <c r="A5" s="5" t="s">
        <v>3</v>
      </c>
      <c r="B5" s="58" t="str">
        <f>'AUTOS  NOTA 322'!B4:C4</f>
        <v>Allianz Seguros S.A.</v>
      </c>
      <c r="C5" s="58"/>
    </row>
    <row r="6" spans="1:3" s="2" customFormat="1" x14ac:dyDescent="0.3">
      <c r="A6" s="5" t="s">
        <v>4</v>
      </c>
      <c r="B6" s="58" t="str">
        <f>'AUTOS  NOTA 322'!B5:C5</f>
        <v>Alexander Franco Cabra</v>
      </c>
      <c r="C6" s="58"/>
    </row>
    <row r="7" spans="1:3" s="2" customFormat="1" x14ac:dyDescent="0.3">
      <c r="A7" s="5" t="s">
        <v>5</v>
      </c>
      <c r="B7" s="58" t="str">
        <f>'AUTOS  NOTA 322'!B6:C6</f>
        <v>DEMANDA DIRECTA</v>
      </c>
      <c r="C7" s="58"/>
    </row>
    <row r="8" spans="1:3" s="2" customFormat="1" x14ac:dyDescent="0.3">
      <c r="A8" s="29" t="s">
        <v>101</v>
      </c>
      <c r="B8" s="58" t="str">
        <f>'AUTOS  NOTA 322'!B7:C8</f>
        <v>NO APLICA</v>
      </c>
      <c r="C8" s="58"/>
    </row>
    <row r="9" spans="1:3" x14ac:dyDescent="0.3">
      <c r="A9" s="20" t="s">
        <v>12</v>
      </c>
      <c r="B9" s="58">
        <v>22619569</v>
      </c>
      <c r="C9" s="58"/>
    </row>
    <row r="10" spans="1:3" x14ac:dyDescent="0.3">
      <c r="A10" s="20" t="s">
        <v>9</v>
      </c>
      <c r="B10" s="58" t="s">
        <v>210</v>
      </c>
      <c r="C10" s="58"/>
    </row>
    <row r="11" spans="1:3" x14ac:dyDescent="0.3">
      <c r="A11" s="20" t="s">
        <v>13</v>
      </c>
      <c r="B11" s="77">
        <v>0</v>
      </c>
      <c r="C11" s="78"/>
    </row>
    <row r="12" spans="1:3" x14ac:dyDescent="0.3">
      <c r="A12" s="20" t="s">
        <v>115</v>
      </c>
      <c r="B12" s="77">
        <v>0</v>
      </c>
      <c r="C12" s="78"/>
    </row>
    <row r="13" spans="1:3" x14ac:dyDescent="0.3">
      <c r="A13" s="20" t="s">
        <v>14</v>
      </c>
      <c r="B13" s="61" t="s">
        <v>76</v>
      </c>
      <c r="C13" s="62"/>
    </row>
    <row r="14" spans="1:3" x14ac:dyDescent="0.3">
      <c r="A14" s="20" t="s">
        <v>15</v>
      </c>
      <c r="B14" s="63" t="s">
        <v>209</v>
      </c>
      <c r="C14" s="58"/>
    </row>
    <row r="15" spans="1:3" x14ac:dyDescent="0.3">
      <c r="A15" s="20" t="s">
        <v>16</v>
      </c>
      <c r="B15" s="58" t="s">
        <v>17</v>
      </c>
      <c r="C15" s="58"/>
    </row>
    <row r="16" spans="1:3" x14ac:dyDescent="0.3">
      <c r="A16" s="20" t="s">
        <v>18</v>
      </c>
      <c r="B16" s="58" t="s">
        <v>17</v>
      </c>
      <c r="C16" s="58"/>
    </row>
    <row r="17" spans="1:3" x14ac:dyDescent="0.3">
      <c r="A17" s="81" t="s">
        <v>19</v>
      </c>
      <c r="B17" s="58"/>
      <c r="C17" s="58"/>
    </row>
    <row r="18" spans="1:3" x14ac:dyDescent="0.3">
      <c r="A18" s="82"/>
      <c r="B18" s="10" t="s">
        <v>21</v>
      </c>
      <c r="C18" s="10" t="s">
        <v>22</v>
      </c>
    </row>
    <row r="19" spans="1:3" x14ac:dyDescent="0.3">
      <c r="A19" s="82"/>
      <c r="B19" s="6" t="s">
        <v>118</v>
      </c>
      <c r="C19" s="6"/>
    </row>
    <row r="20" spans="1:3" x14ac:dyDescent="0.3">
      <c r="A20" s="82"/>
      <c r="B20" s="6"/>
      <c r="C20" s="6"/>
    </row>
    <row r="21" spans="1:3" x14ac:dyDescent="0.3">
      <c r="A21" s="83"/>
      <c r="B21" s="6"/>
      <c r="C21" s="6"/>
    </row>
    <row r="22" spans="1:3" x14ac:dyDescent="0.3">
      <c r="A22" s="20" t="s">
        <v>23</v>
      </c>
      <c r="B22" s="58"/>
      <c r="C22" s="58"/>
    </row>
    <row r="23" spans="1:3" x14ac:dyDescent="0.3">
      <c r="A23" s="20" t="s">
        <v>24</v>
      </c>
      <c r="B23" s="84"/>
      <c r="C23" s="85"/>
    </row>
    <row r="24" spans="1:3" x14ac:dyDescent="0.3">
      <c r="A24" s="20" t="s">
        <v>25</v>
      </c>
      <c r="B24" s="58" t="s">
        <v>96</v>
      </c>
      <c r="C24" s="58"/>
    </row>
    <row r="25" spans="1:3" x14ac:dyDescent="0.3">
      <c r="A25" s="20" t="s">
        <v>26</v>
      </c>
      <c r="B25" s="58"/>
      <c r="C25" s="58"/>
    </row>
    <row r="26" spans="1:3" x14ac:dyDescent="0.3">
      <c r="A26" s="20" t="s">
        <v>28</v>
      </c>
      <c r="B26" s="58"/>
      <c r="C26" s="58"/>
    </row>
    <row r="27" spans="1:3" x14ac:dyDescent="0.3">
      <c r="A27" s="19" t="s">
        <v>29</v>
      </c>
      <c r="B27" s="58"/>
      <c r="C27" s="58"/>
    </row>
    <row r="28" spans="1:3" x14ac:dyDescent="0.3">
      <c r="A28" s="86" t="s">
        <v>30</v>
      </c>
      <c r="B28" s="86"/>
      <c r="C28" s="86"/>
    </row>
    <row r="29" spans="1:3" x14ac:dyDescent="0.3">
      <c r="A29" s="79" t="s">
        <v>31</v>
      </c>
      <c r="B29" s="80"/>
      <c r="C29" s="11"/>
    </row>
    <row r="30" spans="1:3" x14ac:dyDescent="0.3">
      <c r="A30" s="79" t="s">
        <v>32</v>
      </c>
      <c r="B30" s="80"/>
      <c r="C30" s="11"/>
    </row>
    <row r="31" spans="1:3" x14ac:dyDescent="0.3">
      <c r="A31" s="79" t="s">
        <v>33</v>
      </c>
      <c r="B31" s="80"/>
      <c r="C31" s="12"/>
    </row>
    <row r="32" spans="1:3" x14ac:dyDescent="0.3">
      <c r="A32" s="79" t="s">
        <v>34</v>
      </c>
      <c r="B32" s="80"/>
      <c r="C32" s="11"/>
    </row>
    <row r="33" spans="1:3" x14ac:dyDescent="0.3">
      <c r="A33" s="79" t="s">
        <v>35</v>
      </c>
      <c r="B33" s="80"/>
      <c r="C33" s="11"/>
    </row>
    <row r="34" spans="1:3" x14ac:dyDescent="0.3">
      <c r="A34" s="79" t="s">
        <v>36</v>
      </c>
      <c r="B34" s="80"/>
      <c r="C34" s="13"/>
    </row>
    <row r="35" spans="1:3" x14ac:dyDescent="0.3">
      <c r="A35" s="75" t="s">
        <v>37</v>
      </c>
      <c r="B35" s="76"/>
      <c r="C35" s="14"/>
    </row>
    <row r="36" spans="1:3" x14ac:dyDescent="0.3">
      <c r="A36" s="75" t="s">
        <v>38</v>
      </c>
      <c r="B36" s="76"/>
      <c r="C36" s="15"/>
    </row>
    <row r="37" spans="1:3" x14ac:dyDescent="0.3">
      <c r="A37" s="87" t="s">
        <v>39</v>
      </c>
      <c r="B37" s="88"/>
      <c r="C37" s="15"/>
    </row>
    <row r="38" spans="1:3" x14ac:dyDescent="0.3">
      <c r="A38" s="89"/>
      <c r="B38" s="90"/>
      <c r="C38" s="15"/>
    </row>
    <row r="39" spans="1:3" x14ac:dyDescent="0.3">
      <c r="A39" s="91"/>
      <c r="B39" s="92"/>
      <c r="C39" s="15"/>
    </row>
    <row r="40" spans="1:3" x14ac:dyDescent="0.3">
      <c r="A40" s="93" t="s">
        <v>40</v>
      </c>
      <c r="B40" s="93"/>
      <c r="C40" s="93"/>
    </row>
    <row r="41" spans="1:3" x14ac:dyDescent="0.3">
      <c r="A41" s="17" t="s">
        <v>41</v>
      </c>
      <c r="B41" s="18"/>
      <c r="C41" s="15"/>
    </row>
    <row r="42" spans="1:3" x14ac:dyDescent="0.3">
      <c r="A42" s="75" t="s">
        <v>42</v>
      </c>
      <c r="B42" s="76"/>
      <c r="C42" s="15"/>
    </row>
    <row r="43" spans="1:3" x14ac:dyDescent="0.3">
      <c r="A43" s="75" t="s">
        <v>43</v>
      </c>
      <c r="B43" s="76"/>
      <c r="C43" s="15"/>
    </row>
    <row r="44" spans="1:3" x14ac:dyDescent="0.3">
      <c r="A44" s="17" t="s">
        <v>44</v>
      </c>
      <c r="B44" s="18"/>
      <c r="C44" s="15"/>
    </row>
    <row r="45" spans="1:3" x14ac:dyDescent="0.3">
      <c r="A45" s="17" t="s">
        <v>45</v>
      </c>
      <c r="B45" s="18"/>
      <c r="C45" s="15"/>
    </row>
    <row r="46" spans="1:3" x14ac:dyDescent="0.3">
      <c r="A46" s="75" t="s">
        <v>46</v>
      </c>
      <c r="B46" s="76"/>
      <c r="C46" s="15"/>
    </row>
    <row r="47" spans="1:3" x14ac:dyDescent="0.3">
      <c r="A47" s="17" t="s">
        <v>47</v>
      </c>
      <c r="B47" s="16"/>
      <c r="C47" s="15"/>
    </row>
    <row r="48" spans="1:3" x14ac:dyDescent="0.3">
      <c r="A48" s="75" t="s">
        <v>48</v>
      </c>
      <c r="B48" s="76"/>
      <c r="C48" s="15"/>
    </row>
    <row r="49" spans="1:3" x14ac:dyDescent="0.3">
      <c r="A49" s="75" t="s">
        <v>49</v>
      </c>
      <c r="B49" s="76"/>
      <c r="C49" s="15"/>
    </row>
    <row r="50" spans="1:3" x14ac:dyDescent="0.3">
      <c r="A50" s="75" t="s">
        <v>39</v>
      </c>
      <c r="B50" s="7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1" zoomScale="120" zoomScaleNormal="120" workbookViewId="0">
      <selection activeCell="B41" sqref="B41:C41"/>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114" t="s">
        <v>50</v>
      </c>
      <c r="B1" s="114"/>
      <c r="C1" s="114"/>
    </row>
    <row r="2" spans="1:9" ht="15" customHeight="1" x14ac:dyDescent="0.3">
      <c r="A2" s="33" t="s">
        <v>11</v>
      </c>
      <c r="B2" s="99" t="str">
        <f>'AUTOS NOTA 321'!B2:C2</f>
        <v>SINIESTRO 129620211 APL. 214762</v>
      </c>
      <c r="C2" s="100"/>
    </row>
    <row r="3" spans="1:9" x14ac:dyDescent="0.3">
      <c r="A3" s="34" t="s">
        <v>1</v>
      </c>
      <c r="B3" s="115" t="str">
        <f>'AUTOS  NOTA 322'!B2:C2</f>
        <v>2025021751</v>
      </c>
      <c r="C3" s="115"/>
    </row>
    <row r="4" spans="1:9" x14ac:dyDescent="0.3">
      <c r="A4" s="34" t="s">
        <v>2</v>
      </c>
      <c r="B4" s="115" t="str">
        <f>'AUTOS  NOTA 322'!B3:C3</f>
        <v>Superintendencia Financiera de Colombia Delegatura para Funciones Jurisdiccionales</v>
      </c>
      <c r="C4" s="115"/>
    </row>
    <row r="5" spans="1:9" x14ac:dyDescent="0.3">
      <c r="A5" s="34" t="s">
        <v>3</v>
      </c>
      <c r="B5" s="115" t="str">
        <f>'AUTOS  NOTA 322'!B4:C4</f>
        <v>Allianz Seguros S.A.</v>
      </c>
      <c r="C5" s="115"/>
    </row>
    <row r="6" spans="1:9" ht="15" customHeight="1" x14ac:dyDescent="0.3">
      <c r="A6" s="34" t="s">
        <v>4</v>
      </c>
      <c r="B6" s="115" t="str">
        <f>'AUTOS  NOTA 322'!B5:C5</f>
        <v>Alexander Franco Cabra</v>
      </c>
      <c r="C6" s="115"/>
    </row>
    <row r="7" spans="1:9" x14ac:dyDescent="0.3">
      <c r="A7" s="34" t="s">
        <v>5</v>
      </c>
      <c r="B7" s="115" t="str">
        <f>'AUTOS  NOTA 322'!B6:C6</f>
        <v>DEMANDA DIRECTA</v>
      </c>
      <c r="C7" s="115"/>
    </row>
    <row r="8" spans="1:9" x14ac:dyDescent="0.3">
      <c r="A8" s="36" t="s">
        <v>101</v>
      </c>
      <c r="B8" s="115" t="str">
        <f>'AUTOS  NOTA 322'!B7:C8</f>
        <v>NO APLICA</v>
      </c>
      <c r="C8" s="115"/>
    </row>
    <row r="9" spans="1:9" x14ac:dyDescent="0.3">
      <c r="A9" s="34" t="s">
        <v>51</v>
      </c>
      <c r="B9" s="112">
        <f>SUM(C11,C12,C14,C15,C17)</f>
        <v>0</v>
      </c>
      <c r="C9" s="113"/>
    </row>
    <row r="10" spans="1:9" x14ac:dyDescent="0.3">
      <c r="A10" s="116" t="s">
        <v>52</v>
      </c>
      <c r="B10" s="104" t="s">
        <v>53</v>
      </c>
      <c r="C10" s="105"/>
    </row>
    <row r="11" spans="1:9" x14ac:dyDescent="0.3">
      <c r="A11" s="116"/>
      <c r="B11" s="35" t="s">
        <v>54</v>
      </c>
      <c r="C11" s="30"/>
    </row>
    <row r="12" spans="1:9" x14ac:dyDescent="0.3">
      <c r="A12" s="116"/>
      <c r="B12" s="35" t="s">
        <v>214</v>
      </c>
      <c r="C12" s="54" t="s">
        <v>215</v>
      </c>
    </row>
    <row r="13" spans="1:9" x14ac:dyDescent="0.3">
      <c r="A13" s="116"/>
      <c r="B13" s="104"/>
      <c r="C13" s="105"/>
    </row>
    <row r="14" spans="1:9" x14ac:dyDescent="0.3">
      <c r="A14" s="116"/>
      <c r="B14" s="35" t="s">
        <v>98</v>
      </c>
      <c r="C14" s="38"/>
    </row>
    <row r="15" spans="1:9" x14ac:dyDescent="0.3">
      <c r="A15" s="116"/>
      <c r="B15" s="35" t="s">
        <v>99</v>
      </c>
      <c r="C15" s="38"/>
      <c r="E15" s="41" t="s">
        <v>57</v>
      </c>
      <c r="F15" s="42">
        <v>0.7</v>
      </c>
    </row>
    <row r="16" spans="1:9" x14ac:dyDescent="0.3">
      <c r="A16" s="116"/>
      <c r="B16" s="104" t="s">
        <v>58</v>
      </c>
      <c r="C16" s="105"/>
      <c r="E16" s="41" t="s">
        <v>59</v>
      </c>
      <c r="F16" s="43">
        <v>0.3</v>
      </c>
      <c r="I16" s="44"/>
    </row>
    <row r="17" spans="1:9" x14ac:dyDescent="0.3">
      <c r="A17" s="116"/>
      <c r="B17" s="35"/>
      <c r="C17" s="39"/>
      <c r="F17" s="45"/>
      <c r="I17" s="44"/>
    </row>
    <row r="18" spans="1:9" ht="23.25" customHeight="1" x14ac:dyDescent="0.3">
      <c r="A18" s="37" t="s">
        <v>60</v>
      </c>
      <c r="B18" s="99" t="s">
        <v>61</v>
      </c>
      <c r="C18" s="100"/>
    </row>
    <row r="19" spans="1:9" ht="28.8" x14ac:dyDescent="0.3">
      <c r="A19" s="34" t="s">
        <v>62</v>
      </c>
      <c r="B19" s="106" t="s">
        <v>213</v>
      </c>
      <c r="C19" s="107"/>
    </row>
    <row r="20" spans="1:9" ht="15" customHeight="1" x14ac:dyDescent="0.3">
      <c r="A20" s="46" t="s">
        <v>63</v>
      </c>
      <c r="B20" s="101" t="e">
        <f>((C22+C23+C25+C26+C30+C28+C32+C34+C29+C33)-C37-C38)*C36*C39</f>
        <v>#VALUE!</v>
      </c>
      <c r="C20" s="101"/>
    </row>
    <row r="21" spans="1:9" x14ac:dyDescent="0.3">
      <c r="A21" s="37" t="s">
        <v>64</v>
      </c>
      <c r="B21" s="108" t="s">
        <v>53</v>
      </c>
      <c r="C21" s="109"/>
    </row>
    <row r="22" spans="1:9" x14ac:dyDescent="0.3">
      <c r="A22" s="97"/>
      <c r="B22" s="35" t="s">
        <v>54</v>
      </c>
      <c r="C22" s="30">
        <v>0</v>
      </c>
    </row>
    <row r="23" spans="1:9" x14ac:dyDescent="0.3">
      <c r="A23" s="98"/>
      <c r="B23" s="35" t="s">
        <v>55</v>
      </c>
      <c r="C23" s="30">
        <v>0</v>
      </c>
    </row>
    <row r="24" spans="1:9" x14ac:dyDescent="0.3">
      <c r="A24" s="98"/>
      <c r="B24" s="104" t="s">
        <v>56</v>
      </c>
      <c r="C24" s="105"/>
    </row>
    <row r="25" spans="1:9" x14ac:dyDescent="0.3">
      <c r="A25" s="98"/>
      <c r="B25" s="35" t="s">
        <v>98</v>
      </c>
      <c r="C25" s="30">
        <v>0</v>
      </c>
    </row>
    <row r="26" spans="1:9" ht="28.95" customHeight="1" x14ac:dyDescent="0.3">
      <c r="A26" s="98"/>
      <c r="B26" s="35" t="s">
        <v>100</v>
      </c>
      <c r="C26" s="30">
        <v>0</v>
      </c>
    </row>
    <row r="27" spans="1:9" x14ac:dyDescent="0.3">
      <c r="A27" s="98"/>
      <c r="B27" s="104" t="s">
        <v>121</v>
      </c>
      <c r="C27" s="105"/>
    </row>
    <row r="28" spans="1:9" x14ac:dyDescent="0.3">
      <c r="A28" s="98"/>
      <c r="B28" s="35" t="s">
        <v>130</v>
      </c>
      <c r="C28" s="30">
        <v>0</v>
      </c>
    </row>
    <row r="29" spans="1:9" x14ac:dyDescent="0.3">
      <c r="A29" s="98"/>
      <c r="B29" s="35" t="s">
        <v>54</v>
      </c>
      <c r="C29" s="30"/>
    </row>
    <row r="30" spans="1:9" x14ac:dyDescent="0.3">
      <c r="A30" s="98"/>
      <c r="B30" s="35" t="s">
        <v>55</v>
      </c>
      <c r="C30" s="30">
        <v>0</v>
      </c>
    </row>
    <row r="31" spans="1:9" x14ac:dyDescent="0.3">
      <c r="A31" s="98"/>
      <c r="B31" s="104" t="s">
        <v>122</v>
      </c>
      <c r="C31" s="105"/>
    </row>
    <row r="32" spans="1:9" x14ac:dyDescent="0.3">
      <c r="A32" s="98"/>
      <c r="B32" s="35"/>
      <c r="C32" s="30"/>
    </row>
    <row r="33" spans="1:3" x14ac:dyDescent="0.3">
      <c r="A33" s="98"/>
      <c r="B33" s="35" t="s">
        <v>54</v>
      </c>
      <c r="C33" s="30">
        <v>0</v>
      </c>
    </row>
    <row r="34" spans="1:3" x14ac:dyDescent="0.3">
      <c r="A34" s="98"/>
      <c r="B34" s="35" t="s">
        <v>55</v>
      </c>
      <c r="C34" s="54" t="s">
        <v>212</v>
      </c>
    </row>
    <row r="35" spans="1:3" x14ac:dyDescent="0.3">
      <c r="A35" s="98"/>
      <c r="B35" s="104" t="s">
        <v>114</v>
      </c>
      <c r="C35" s="105"/>
    </row>
    <row r="36" spans="1:3" x14ac:dyDescent="0.3">
      <c r="A36" s="98"/>
      <c r="B36" s="35" t="s">
        <v>125</v>
      </c>
      <c r="C36" s="31">
        <v>1</v>
      </c>
    </row>
    <row r="37" spans="1:3" x14ac:dyDescent="0.3">
      <c r="A37" s="98"/>
      <c r="B37" s="35" t="s">
        <v>115</v>
      </c>
      <c r="C37" s="55">
        <v>0</v>
      </c>
    </row>
    <row r="38" spans="1:3" x14ac:dyDescent="0.3">
      <c r="A38" s="98"/>
      <c r="B38" s="35" t="s">
        <v>171</v>
      </c>
      <c r="C38" s="32"/>
    </row>
    <row r="39" spans="1:3" x14ac:dyDescent="0.3">
      <c r="A39" s="98"/>
      <c r="B39" s="35" t="s">
        <v>129</v>
      </c>
      <c r="C39" s="31">
        <v>1</v>
      </c>
    </row>
    <row r="40" spans="1:3" x14ac:dyDescent="0.3">
      <c r="A40" s="47" t="s">
        <v>65</v>
      </c>
      <c r="B40" s="101">
        <f>IFERROR(B20*(VLOOKUP(B18,E15:F17,2,0)),16666)</f>
        <v>16666</v>
      </c>
      <c r="C40" s="101"/>
    </row>
    <row r="41" spans="1:3" ht="93" customHeight="1" x14ac:dyDescent="0.3">
      <c r="A41" s="34" t="s">
        <v>123</v>
      </c>
      <c r="B41" s="102" t="s">
        <v>216</v>
      </c>
      <c r="C41" s="103"/>
    </row>
    <row r="42" spans="1:3" ht="211.5" customHeight="1" x14ac:dyDescent="0.3">
      <c r="A42" s="34" t="s">
        <v>66</v>
      </c>
      <c r="B42" s="117" t="s">
        <v>211</v>
      </c>
      <c r="C42" s="118"/>
    </row>
    <row r="45" spans="1:3" ht="25.8" x14ac:dyDescent="0.3">
      <c r="A45" s="110" t="s">
        <v>172</v>
      </c>
      <c r="B45" s="110"/>
      <c r="C45" s="110"/>
    </row>
    <row r="46" spans="1:3" x14ac:dyDescent="0.3">
      <c r="A46" s="111" t="s">
        <v>173</v>
      </c>
      <c r="B46" s="111"/>
      <c r="C46" s="111"/>
    </row>
    <row r="47" spans="1:3" x14ac:dyDescent="0.3">
      <c r="A47" s="48" t="s">
        <v>174</v>
      </c>
      <c r="B47" s="48" t="s">
        <v>175</v>
      </c>
      <c r="C47" s="49" t="s">
        <v>176</v>
      </c>
    </row>
    <row r="48" spans="1:3" ht="26.4" x14ac:dyDescent="0.3">
      <c r="A48" s="50" t="s">
        <v>177</v>
      </c>
      <c r="B48" s="51" t="s">
        <v>27</v>
      </c>
      <c r="C48" s="50" t="s">
        <v>178</v>
      </c>
    </row>
    <row r="49" spans="1:3" ht="39.6" x14ac:dyDescent="0.3">
      <c r="A49" s="50" t="s">
        <v>179</v>
      </c>
      <c r="B49" s="51" t="s">
        <v>27</v>
      </c>
      <c r="C49" s="50" t="s">
        <v>180</v>
      </c>
    </row>
    <row r="50" spans="1:3" ht="26.4" x14ac:dyDescent="0.3">
      <c r="A50" s="50" t="s">
        <v>181</v>
      </c>
      <c r="B50" s="51" t="s">
        <v>27</v>
      </c>
      <c r="C50" s="50" t="s">
        <v>182</v>
      </c>
    </row>
    <row r="51" spans="1:3" x14ac:dyDescent="0.3">
      <c r="A51" s="50" t="s">
        <v>183</v>
      </c>
      <c r="B51" s="51" t="s">
        <v>27</v>
      </c>
      <c r="C51" s="50" t="s">
        <v>184</v>
      </c>
    </row>
    <row r="52" spans="1:3" x14ac:dyDescent="0.3">
      <c r="A52" s="50" t="s">
        <v>185</v>
      </c>
      <c r="B52" s="51" t="s">
        <v>27</v>
      </c>
      <c r="C52" s="52"/>
    </row>
    <row r="53" spans="1:3" x14ac:dyDescent="0.3">
      <c r="A53" s="50" t="s">
        <v>186</v>
      </c>
      <c r="B53" s="51"/>
      <c r="C53" s="50" t="s">
        <v>187</v>
      </c>
    </row>
    <row r="54" spans="1:3" ht="26.4" x14ac:dyDescent="0.3">
      <c r="A54" s="50" t="s">
        <v>188</v>
      </c>
      <c r="B54" s="51" t="s">
        <v>27</v>
      </c>
      <c r="C54" s="50" t="s">
        <v>189</v>
      </c>
    </row>
    <row r="55" spans="1:3" x14ac:dyDescent="0.3">
      <c r="A55" s="50" t="s">
        <v>190</v>
      </c>
      <c r="B55" s="51" t="s">
        <v>27</v>
      </c>
      <c r="C55" s="52" t="s">
        <v>191</v>
      </c>
    </row>
    <row r="56" spans="1:3" ht="26.4" x14ac:dyDescent="0.3">
      <c r="A56" s="50" t="s">
        <v>192</v>
      </c>
      <c r="B56" s="51" t="s">
        <v>27</v>
      </c>
      <c r="C56" s="52" t="s">
        <v>193</v>
      </c>
    </row>
    <row r="57" spans="1:3" ht="26.4" x14ac:dyDescent="0.3">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94" t="s">
        <v>67</v>
      </c>
      <c r="B1" s="94"/>
      <c r="C1" s="94"/>
    </row>
    <row r="2" spans="1:3" x14ac:dyDescent="0.3">
      <c r="A2" s="20" t="s">
        <v>11</v>
      </c>
      <c r="B2" s="84" t="str">
        <f>'AUTOS NOTA 324-478'!B2:C2</f>
        <v>SINIESTRO 129620211 APL. 214762</v>
      </c>
      <c r="C2" s="85"/>
    </row>
    <row r="3" spans="1:3" x14ac:dyDescent="0.3">
      <c r="A3" s="5" t="s">
        <v>1</v>
      </c>
      <c r="B3" s="58" t="str">
        <f>'AUTOS  NOTA 322'!B2:C2</f>
        <v>2025021751</v>
      </c>
      <c r="C3" s="58"/>
    </row>
    <row r="4" spans="1:3" x14ac:dyDescent="0.3">
      <c r="A4" s="5" t="s">
        <v>2</v>
      </c>
      <c r="B4" s="58" t="str">
        <f>'AUTOS  NOTA 322'!B3:C3</f>
        <v>Superintendencia Financiera de Colombia Delegatura para Funciones Jurisdiccionales</v>
      </c>
      <c r="C4" s="58"/>
    </row>
    <row r="5" spans="1:3" x14ac:dyDescent="0.3">
      <c r="A5" s="5" t="s">
        <v>3</v>
      </c>
      <c r="B5" s="58" t="str">
        <f>'AUTOS  NOTA 322'!B4:C4</f>
        <v>Allianz Seguros S.A.</v>
      </c>
      <c r="C5" s="58"/>
    </row>
    <row r="6" spans="1:3" ht="15" customHeight="1" x14ac:dyDescent="0.3">
      <c r="A6" s="5" t="s">
        <v>4</v>
      </c>
      <c r="B6" s="58" t="str">
        <f>'AUTOS  NOTA 322'!B5:C5</f>
        <v>Alexander Franco Cabra</v>
      </c>
      <c r="C6" s="58"/>
    </row>
    <row r="7" spans="1:3" ht="15" customHeight="1" x14ac:dyDescent="0.3">
      <c r="A7" s="5" t="s">
        <v>5</v>
      </c>
      <c r="B7" s="58" t="str">
        <f>'AUTOS  NOTA 322'!B6:C6</f>
        <v>DEMANDA DIRECTA</v>
      </c>
      <c r="C7" s="58"/>
    </row>
    <row r="8" spans="1:3" ht="15" customHeight="1" x14ac:dyDescent="0.3">
      <c r="A8" s="29" t="s">
        <v>101</v>
      </c>
      <c r="B8" s="58" t="str">
        <f>'AUTOS  NOTA 322'!B7:C8</f>
        <v>NO APLICA</v>
      </c>
      <c r="C8" s="58"/>
    </row>
    <row r="9" spans="1:3" ht="19.05" customHeight="1" x14ac:dyDescent="0.3">
      <c r="A9" s="5" t="s">
        <v>102</v>
      </c>
      <c r="B9" s="58"/>
      <c r="C9" s="58"/>
    </row>
    <row r="10" spans="1:3" x14ac:dyDescent="0.3">
      <c r="A10" s="7" t="s">
        <v>64</v>
      </c>
      <c r="B10" s="121" t="e">
        <f>'AUTOS NOTA 324-478'!B20:C20</f>
        <v>#VALUE!</v>
      </c>
      <c r="C10" s="121"/>
    </row>
    <row r="11" spans="1:3" x14ac:dyDescent="0.3">
      <c r="A11" s="7" t="s">
        <v>116</v>
      </c>
      <c r="B11" s="122">
        <f>'AUTOS NOTA 324-478'!B40:C40</f>
        <v>16666</v>
      </c>
      <c r="C11" s="58"/>
    </row>
    <row r="12" spans="1:3" ht="28.8" x14ac:dyDescent="0.3">
      <c r="A12" s="7" t="s">
        <v>68</v>
      </c>
      <c r="B12" s="119"/>
      <c r="C12" s="120"/>
    </row>
    <row r="13" spans="1:3" ht="43.2" x14ac:dyDescent="0.3">
      <c r="A13" s="5" t="s">
        <v>69</v>
      </c>
      <c r="B13" s="58"/>
      <c r="C13" s="58"/>
    </row>
    <row r="14" spans="1:3" ht="43.2" x14ac:dyDescent="0.3">
      <c r="A14" s="5" t="s">
        <v>70</v>
      </c>
      <c r="B14" s="58"/>
      <c r="C14" s="58"/>
    </row>
    <row r="15" spans="1:3" x14ac:dyDescent="0.3">
      <c r="A15" s="5" t="s">
        <v>71</v>
      </c>
      <c r="B15" s="6"/>
      <c r="C15" s="6"/>
    </row>
    <row r="16" spans="1:3" x14ac:dyDescent="0.3">
      <c r="A16" s="7" t="s">
        <v>72</v>
      </c>
      <c r="B16" s="58"/>
      <c r="C16" s="58"/>
    </row>
    <row r="17" spans="1:3" x14ac:dyDescent="0.3">
      <c r="A17" s="6" t="s">
        <v>73</v>
      </c>
      <c r="B17" s="120"/>
      <c r="C17" s="12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77734375" customWidth="1"/>
    <col min="4" max="8" width="0" hidden="1" customWidth="1"/>
    <col min="9" max="16384" width="11.44140625" hidden="1"/>
  </cols>
  <sheetData>
    <row r="1" spans="1:3" ht="25.8" x14ac:dyDescent="0.3">
      <c r="A1" s="94" t="s">
        <v>131</v>
      </c>
      <c r="B1" s="94"/>
      <c r="C1" s="94"/>
    </row>
    <row r="2" spans="1:3" x14ac:dyDescent="0.3">
      <c r="A2" s="40" t="s">
        <v>11</v>
      </c>
      <c r="B2" s="84" t="str">
        <f>'[2]AUTOS NOTA 321'!B2:C2</f>
        <v xml:space="preserve">SINIESTRO   LEGIS </v>
      </c>
      <c r="C2" s="85"/>
    </row>
    <row r="3" spans="1:3" x14ac:dyDescent="0.3">
      <c r="A3" s="5" t="s">
        <v>1</v>
      </c>
      <c r="B3" s="58" t="str">
        <f>'[3]GENERALES NOTA 322'!B2:C2</f>
        <v xml:space="preserve">Radicado </v>
      </c>
      <c r="C3" s="58"/>
    </row>
    <row r="4" spans="1:3" x14ac:dyDescent="0.3">
      <c r="A4" s="5" t="s">
        <v>2</v>
      </c>
      <c r="B4" s="58" t="str">
        <f>'[3]GENERALES NOTA 322'!B3:C3</f>
        <v>JUZGADO</v>
      </c>
      <c r="C4" s="58"/>
    </row>
    <row r="5" spans="1:3" x14ac:dyDescent="0.3">
      <c r="A5" s="5" t="s">
        <v>3</v>
      </c>
      <c r="B5" s="58" t="str">
        <f>'[3]GENERALES NOTA 322'!B4:C4</f>
        <v xml:space="preserve">NOMBRE Y APELLIDOS DE  LOS DEMANDADOS </v>
      </c>
      <c r="C5" s="58"/>
    </row>
    <row r="6" spans="1:3" x14ac:dyDescent="0.3">
      <c r="A6" s="5" t="s">
        <v>4</v>
      </c>
      <c r="B6" s="58" t="str">
        <f>'[3]GENERALES NOTA 322'!B5:C5</f>
        <v>COLOCAR LOS NOMBRES Y APELLIDOS, SU CALIDAD (HERMANO, HIJO ETC)  PARA LOS CONYUGES E HIJOS COLOCAR LA FECHA DE NACIMIENTO.</v>
      </c>
      <c r="C6" s="58"/>
    </row>
    <row r="7" spans="1:3" x14ac:dyDescent="0.3">
      <c r="A7" s="5" t="s">
        <v>5</v>
      </c>
      <c r="B7" s="58" t="str">
        <f>'[3]GENERALES NOTA 322'!B6:C6</f>
        <v>LLAMADA EN GARANTIA</v>
      </c>
      <c r="C7" s="58"/>
    </row>
    <row r="8" spans="1:3" x14ac:dyDescent="0.3">
      <c r="A8" s="5" t="s">
        <v>102</v>
      </c>
      <c r="B8" s="58" t="str">
        <f>'[3]GENERALES NOTA 325'!B8:C8</f>
        <v>PROBABLE GENERALES</v>
      </c>
      <c r="C8" s="58"/>
    </row>
    <row r="9" spans="1:3" x14ac:dyDescent="0.3">
      <c r="A9" s="7" t="s">
        <v>64</v>
      </c>
      <c r="B9" s="121">
        <f>'[3]GENERALES  NOTA 324 -478'!B17:C17</f>
        <v>100000000</v>
      </c>
      <c r="C9" s="121"/>
    </row>
    <row r="10" spans="1:3" x14ac:dyDescent="0.3">
      <c r="A10" s="5" t="s">
        <v>132</v>
      </c>
      <c r="B10" s="124">
        <v>0</v>
      </c>
      <c r="C10" s="124"/>
    </row>
    <row r="11" spans="1:3" x14ac:dyDescent="0.3">
      <c r="A11" s="5" t="s">
        <v>133</v>
      </c>
      <c r="B11" s="58"/>
      <c r="C11" s="58"/>
    </row>
    <row r="12" spans="1:3" x14ac:dyDescent="0.3">
      <c r="A12" s="5" t="s">
        <v>134</v>
      </c>
      <c r="B12" s="58"/>
      <c r="C12" s="58"/>
    </row>
    <row r="13" spans="1:3" x14ac:dyDescent="0.3">
      <c r="A13" s="5" t="s">
        <v>135</v>
      </c>
      <c r="B13" s="123"/>
      <c r="C13" s="123"/>
    </row>
    <row r="14" spans="1:3" x14ac:dyDescent="0.3">
      <c r="A14" s="5" t="s">
        <v>136</v>
      </c>
      <c r="B14" s="58"/>
      <c r="C14" s="58"/>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77734375" customWidth="1"/>
    <col min="2" max="2" width="39.77734375" customWidth="1"/>
    <col min="3" max="3" width="96.33203125" customWidth="1"/>
    <col min="4" max="16384" width="11.44140625" hidden="1"/>
  </cols>
  <sheetData>
    <row r="1" spans="1:6" ht="25.8" x14ac:dyDescent="0.3">
      <c r="A1" s="94" t="s">
        <v>137</v>
      </c>
      <c r="B1" s="94"/>
      <c r="C1" s="94"/>
    </row>
    <row r="2" spans="1:6" x14ac:dyDescent="0.3">
      <c r="A2" s="20" t="s">
        <v>11</v>
      </c>
      <c r="B2" s="84" t="str">
        <f>'[2]AUTOS NOTA 321'!B2:C2</f>
        <v xml:space="preserve">SINIESTRO   LEGIS </v>
      </c>
      <c r="C2" s="85"/>
    </row>
    <row r="3" spans="1:6" x14ac:dyDescent="0.3">
      <c r="A3" s="5" t="s">
        <v>1</v>
      </c>
      <c r="B3" s="58" t="str">
        <f>'[3]GENERALES NOTA 322'!B2:C2</f>
        <v xml:space="preserve">Radicado </v>
      </c>
      <c r="C3" s="58"/>
    </row>
    <row r="4" spans="1:6" x14ac:dyDescent="0.3">
      <c r="A4" s="5" t="s">
        <v>2</v>
      </c>
      <c r="B4" s="58" t="str">
        <f>'[3]GENERALES NOTA 322'!B3:C3</f>
        <v>JUZGADO</v>
      </c>
      <c r="C4" s="58"/>
    </row>
    <row r="5" spans="1:6" x14ac:dyDescent="0.3">
      <c r="A5" s="5" t="s">
        <v>3</v>
      </c>
      <c r="B5" s="58" t="str">
        <f>'[3]GENERALES NOTA 322'!B4:C4</f>
        <v xml:space="preserve">NOMBRE Y APELLIDOS DE  LOS DEMANDADOS </v>
      </c>
      <c r="C5" s="58"/>
    </row>
    <row r="6" spans="1:6" x14ac:dyDescent="0.3">
      <c r="A6" s="5" t="s">
        <v>4</v>
      </c>
      <c r="B6" s="58" t="str">
        <f>'[3]GENERALES NOTA 322'!B5:C5</f>
        <v>COLOCAR LOS NOMBRES Y APELLIDOS, SU CALIDAD (HERMANO, HIJO ETC)  PARA LOS CONYUGES E HIJOS COLOCAR LA FECHA DE NACIMIENTO.</v>
      </c>
      <c r="C6" s="58"/>
    </row>
    <row r="7" spans="1:6" x14ac:dyDescent="0.3">
      <c r="A7" s="5" t="s">
        <v>5</v>
      </c>
      <c r="B7" s="58" t="str">
        <f>'[3]GENERALES NOTA 322'!B6:C6</f>
        <v>LLAMADA EN GARANTIA</v>
      </c>
      <c r="C7" s="58"/>
    </row>
    <row r="8" spans="1:6" x14ac:dyDescent="0.3">
      <c r="A8" s="5" t="s">
        <v>138</v>
      </c>
      <c r="B8" s="58" t="str">
        <f>'[3]GENERALES NOTA 325'!B8:C8</f>
        <v>PROBABLE GENERALES</v>
      </c>
      <c r="C8" s="58"/>
    </row>
    <row r="9" spans="1:6" x14ac:dyDescent="0.3">
      <c r="A9" s="5" t="s">
        <v>139</v>
      </c>
      <c r="B9" s="58"/>
      <c r="C9" s="58"/>
    </row>
    <row r="10" spans="1:6" ht="111" customHeight="1" x14ac:dyDescent="0.3">
      <c r="A10" s="5" t="s">
        <v>140</v>
      </c>
      <c r="B10" s="58"/>
      <c r="C10" s="58"/>
    </row>
    <row r="11" spans="1:6" ht="21" customHeight="1" x14ac:dyDescent="0.3">
      <c r="A11" s="125"/>
      <c r="B11" s="125"/>
      <c r="C11" s="125"/>
      <c r="E11" t="s">
        <v>57</v>
      </c>
      <c r="F11" s="22">
        <v>0.7</v>
      </c>
    </row>
    <row r="12" spans="1:6" hidden="1" x14ac:dyDescent="0.3">
      <c r="A12" s="126"/>
      <c r="B12" s="126"/>
      <c r="C12" s="126"/>
      <c r="E12" t="s">
        <v>59</v>
      </c>
      <c r="F12" s="23">
        <v>0.3</v>
      </c>
    </row>
    <row r="13" spans="1:6" ht="18" x14ac:dyDescent="0.3">
      <c r="A13" s="127" t="s">
        <v>141</v>
      </c>
      <c r="B13" s="127"/>
      <c r="C13" s="127"/>
    </row>
    <row r="14" spans="1:6" x14ac:dyDescent="0.3">
      <c r="A14" s="37" t="s">
        <v>60</v>
      </c>
      <c r="B14" s="99" t="s">
        <v>61</v>
      </c>
      <c r="C14" s="100"/>
    </row>
    <row r="15" spans="1:6" ht="28.8" x14ac:dyDescent="0.3">
      <c r="A15" s="21" t="s">
        <v>63</v>
      </c>
      <c r="B15" s="128">
        <f>((C17+C18+C20+C21+C25+C23+C27+C29+C24+C28)-C32)*C31*C33</f>
        <v>1000000000</v>
      </c>
      <c r="C15" s="128"/>
    </row>
    <row r="16" spans="1:6" x14ac:dyDescent="0.3">
      <c r="A16" s="7" t="s">
        <v>64</v>
      </c>
      <c r="B16" s="129" t="s">
        <v>53</v>
      </c>
      <c r="C16" s="130"/>
    </row>
    <row r="17" spans="1:3" x14ac:dyDescent="0.3">
      <c r="A17" s="97"/>
      <c r="B17" s="35" t="s">
        <v>54</v>
      </c>
      <c r="C17" s="30">
        <v>1000000000</v>
      </c>
    </row>
    <row r="18" spans="1:3" x14ac:dyDescent="0.3">
      <c r="A18" s="98"/>
      <c r="B18" s="35" t="s">
        <v>55</v>
      </c>
      <c r="C18" s="30">
        <v>0</v>
      </c>
    </row>
    <row r="19" spans="1:3" x14ac:dyDescent="0.3">
      <c r="A19" s="98"/>
      <c r="B19" s="104" t="s">
        <v>56</v>
      </c>
      <c r="C19" s="105"/>
    </row>
    <row r="20" spans="1:3" x14ac:dyDescent="0.3">
      <c r="A20" s="98"/>
      <c r="B20" s="35" t="s">
        <v>98</v>
      </c>
      <c r="C20" s="30">
        <v>0</v>
      </c>
    </row>
    <row r="21" spans="1:3" ht="28.8" x14ac:dyDescent="0.3">
      <c r="A21" s="98"/>
      <c r="B21" s="35" t="s">
        <v>100</v>
      </c>
      <c r="C21" s="30">
        <v>0</v>
      </c>
    </row>
    <row r="22" spans="1:3" x14ac:dyDescent="0.3">
      <c r="A22" s="98"/>
      <c r="B22" s="104" t="s">
        <v>121</v>
      </c>
      <c r="C22" s="105"/>
    </row>
    <row r="23" spans="1:3" x14ac:dyDescent="0.3">
      <c r="A23" s="98"/>
      <c r="B23" s="35" t="s">
        <v>130</v>
      </c>
      <c r="C23" s="30">
        <v>0</v>
      </c>
    </row>
    <row r="24" spans="1:3" x14ac:dyDescent="0.3">
      <c r="A24" s="98"/>
      <c r="B24" s="35" t="s">
        <v>54</v>
      </c>
      <c r="C24" s="30">
        <v>0</v>
      </c>
    </row>
    <row r="25" spans="1:3" x14ac:dyDescent="0.3">
      <c r="A25" s="98"/>
      <c r="B25" s="35" t="s">
        <v>55</v>
      </c>
      <c r="C25" s="30">
        <v>0</v>
      </c>
    </row>
    <row r="26" spans="1:3" x14ac:dyDescent="0.3">
      <c r="A26" s="98"/>
      <c r="B26" s="104" t="s">
        <v>122</v>
      </c>
      <c r="C26" s="105"/>
    </row>
    <row r="27" spans="1:3" x14ac:dyDescent="0.3">
      <c r="A27" s="98"/>
      <c r="B27" s="35"/>
      <c r="C27" s="30"/>
    </row>
    <row r="28" spans="1:3" x14ac:dyDescent="0.3">
      <c r="A28" s="98"/>
      <c r="B28" s="35" t="s">
        <v>54</v>
      </c>
      <c r="C28" s="30">
        <v>0</v>
      </c>
    </row>
    <row r="29" spans="1:3" x14ac:dyDescent="0.3">
      <c r="A29" s="98"/>
      <c r="B29" s="35" t="s">
        <v>55</v>
      </c>
      <c r="C29" s="30">
        <v>0</v>
      </c>
    </row>
    <row r="30" spans="1:3" x14ac:dyDescent="0.3">
      <c r="A30" s="98"/>
      <c r="B30" s="104" t="s">
        <v>114</v>
      </c>
      <c r="C30" s="105"/>
    </row>
    <row r="31" spans="1:3" x14ac:dyDescent="0.3">
      <c r="A31" s="98"/>
      <c r="B31" s="35" t="s">
        <v>125</v>
      </c>
      <c r="C31" s="31">
        <v>1</v>
      </c>
    </row>
    <row r="32" spans="1:3" x14ac:dyDescent="0.3">
      <c r="A32" s="98"/>
      <c r="B32" s="35" t="s">
        <v>115</v>
      </c>
      <c r="C32" s="32">
        <v>0</v>
      </c>
    </row>
    <row r="33" spans="1:3" x14ac:dyDescent="0.3">
      <c r="A33" s="98"/>
      <c r="B33" s="35" t="s">
        <v>129</v>
      </c>
      <c r="C33" s="31">
        <v>1</v>
      </c>
    </row>
    <row r="34" spans="1:3" x14ac:dyDescent="0.3">
      <c r="A34" s="24" t="s">
        <v>65</v>
      </c>
      <c r="B34" s="101">
        <f>IFERROR(B15*(VLOOKUP(B14,E11:F13,2,0)),16666)</f>
        <v>16666</v>
      </c>
      <c r="C34" s="101"/>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21875" bestFit="1" customWidth="1"/>
    <col min="5" max="5" width="42.77734375" bestFit="1" customWidth="1"/>
    <col min="12" max="12" width="30.44140625" customWidth="1"/>
    <col min="13" max="13" width="16" customWidth="1"/>
  </cols>
  <sheetData>
    <row r="1" spans="1:15" x14ac:dyDescent="0.3">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
      <c r="A2" t="s">
        <v>76</v>
      </c>
      <c r="B2" t="s">
        <v>27</v>
      </c>
      <c r="C2" t="s">
        <v>77</v>
      </c>
      <c r="D2" s="2" t="s">
        <v>78</v>
      </c>
      <c r="E2" s="1" t="s">
        <v>79</v>
      </c>
      <c r="F2" s="2" t="s">
        <v>61</v>
      </c>
      <c r="G2" s="4">
        <v>0.7</v>
      </c>
      <c r="H2" t="s">
        <v>7</v>
      </c>
      <c r="I2" t="s">
        <v>80</v>
      </c>
      <c r="K2" t="s">
        <v>104</v>
      </c>
      <c r="L2" s="28" t="s">
        <v>105</v>
      </c>
      <c r="M2" t="s">
        <v>81</v>
      </c>
      <c r="N2" t="s">
        <v>59</v>
      </c>
      <c r="O2" t="s">
        <v>27</v>
      </c>
    </row>
    <row r="3" spans="1:15" x14ac:dyDescent="0.3">
      <c r="A3" t="s">
        <v>81</v>
      </c>
      <c r="C3" t="s">
        <v>82</v>
      </c>
      <c r="D3" s="2" t="s">
        <v>83</v>
      </c>
      <c r="E3" s="1" t="s">
        <v>84</v>
      </c>
      <c r="F3" s="2" t="s">
        <v>59</v>
      </c>
      <c r="G3" s="4">
        <v>0.3</v>
      </c>
      <c r="H3" t="s">
        <v>85</v>
      </c>
      <c r="I3" t="s">
        <v>86</v>
      </c>
      <c r="L3" s="28" t="s">
        <v>106</v>
      </c>
      <c r="M3" t="s">
        <v>87</v>
      </c>
      <c r="N3" t="s">
        <v>61</v>
      </c>
    </row>
    <row r="4" spans="1:15" x14ac:dyDescent="0.3">
      <c r="A4" t="s">
        <v>87</v>
      </c>
      <c r="C4" t="s">
        <v>20</v>
      </c>
      <c r="E4" s="1" t="s">
        <v>88</v>
      </c>
      <c r="H4" t="s">
        <v>89</v>
      </c>
      <c r="I4" t="s">
        <v>8</v>
      </c>
      <c r="L4" t="s">
        <v>107</v>
      </c>
    </row>
    <row r="5" spans="1:15" x14ac:dyDescent="0.3">
      <c r="A5" t="s">
        <v>90</v>
      </c>
      <c r="E5" s="1" t="s">
        <v>91</v>
      </c>
      <c r="H5" t="s">
        <v>92</v>
      </c>
      <c r="I5" t="s">
        <v>93</v>
      </c>
      <c r="L5" s="28" t="s">
        <v>108</v>
      </c>
    </row>
    <row r="6" spans="1:15" x14ac:dyDescent="0.3">
      <c r="E6" s="1" t="s">
        <v>94</v>
      </c>
      <c r="I6" t="s">
        <v>95</v>
      </c>
      <c r="L6" s="28" t="s">
        <v>128</v>
      </c>
    </row>
    <row r="7" spans="1:15" x14ac:dyDescent="0.3">
      <c r="E7" s="1" t="s">
        <v>96</v>
      </c>
      <c r="I7" t="s">
        <v>119</v>
      </c>
      <c r="L7" s="28" t="s">
        <v>109</v>
      </c>
    </row>
    <row r="8" spans="1:15" x14ac:dyDescent="0.3">
      <c r="E8" s="1" t="s">
        <v>97</v>
      </c>
      <c r="L8" s="28" t="s">
        <v>121</v>
      </c>
    </row>
    <row r="9" spans="1:15" x14ac:dyDescent="0.3">
      <c r="L9" s="28" t="s">
        <v>110</v>
      </c>
    </row>
    <row r="10" spans="1:15" x14ac:dyDescent="0.3">
      <c r="L10" s="28" t="s">
        <v>111</v>
      </c>
    </row>
    <row r="11" spans="1:15" x14ac:dyDescent="0.3">
      <c r="L11" s="28" t="s">
        <v>112</v>
      </c>
    </row>
    <row r="12" spans="1:15" x14ac:dyDescent="0.3">
      <c r="L12" s="28" t="s">
        <v>113</v>
      </c>
    </row>
    <row r="13" spans="1:15" x14ac:dyDescent="0.3">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Carlos Esteban Franco Zuluaga</cp:lastModifiedBy>
  <cp:revision/>
  <dcterms:created xsi:type="dcterms:W3CDTF">2020-12-07T14:41:17Z</dcterms:created>
  <dcterms:modified xsi:type="dcterms:W3CDTF">2025-03-17T22:07:23Z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