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1790AFB0-5DC8-C64B-A4D3-557CECA8B83A}" xr6:coauthVersionLast="47" xr6:coauthVersionMax="47" xr10:uidLastSave="{00000000-0000-0000-0000-000000000000}"/>
  <bookViews>
    <workbookView xWindow="8980" yWindow="2320" windowWidth="35080" windowHeight="1718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<sst xmlns="http://schemas.openxmlformats.org/spreadsheetml/2006/main" count="313" uniqueCount="213">
  <si>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</si>
  <si>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</si>
  <si>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</si>
  <si>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</si>
  <si>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</si>
  <si>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</si>
  <si>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</si>
  <si>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</si>
  <si>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</si>
  <si>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</si>
  <si>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</si>
  <si>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</si>
  <si>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</si>
  <si>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</si>
  <si>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</si>
  <si>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</si>
  <si>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</si>
  <si>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</si>
  <si>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</si>
  <si>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</si>
  <si>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</si>
  <si>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</si>
  <si>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</si>
  <si>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</si>
  <si>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</si>
  <si>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</si>
  <si>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</si>
  <si>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</si>
  <si>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</si>
  <si>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</si>
  <si>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</si>
  <si>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</si>
  <si>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</si>
  <si>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</si>
  <si>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</si>
  <si>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</si>
  <si>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</si>
  <si>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</si>
  <si>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</si>
  <si>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</si>
  <si>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</si>
  <si>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</si>
  <si>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</si>
  <si>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</si>
  <si>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</si>
  <si>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</si>
  <si>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</si>
  <si>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</si>
  <si>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</si>
  <si>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</si>
  <si>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</si>
  <si>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</si>
  <si>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</si>
  <si>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</si>
  <si>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</si>
  <si>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</si>
  <si>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</si>
  <si>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</si>
  <si>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</si>
  <si>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</si>
  <si>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</si>
  <si>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</si>
  <si>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</si>
  <si>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</si>
  <si>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</si>
  <si>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</si>
  <si>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</si>
  <si>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</si>
  <si>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</si>
  <si>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</si>
  <si>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</si>
  <si>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</si>
  <si>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</si>
  <si>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</si>
  <si>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</si>
  <si>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</si>
  <si>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</si>
  <si>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</si>
  <si>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</si>
  <si>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</si>
  <si>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</si>
  <si>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</si>
  <si>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</si>
  <si>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</si>
  <si>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</si>
  <si>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</si>
  <si>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</si>
  <si>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</si>
  <si>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</si>
  <si>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</si>
  <si>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</si>
  <si>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</si>
  <si>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</si>
  <si>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</si>
  <si>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</si>
  <si>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</si>
  <si>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</si>
  <si>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</si>
  <si>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</si>
  <si>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</si>
  <si>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</si>
  <si>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</si>
  <si>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</si>
  <si>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</si>
  <si>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</si>
  <si>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</si>
  <si>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</si>
  <si>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</si>
  <si>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</si>
  <si>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</si>
  <si>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</si>
  <si>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</si>
  <si>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</si>
  <si>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</si>
  <si>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</si>
  <si>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</si>
  <si>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</si>
  <si>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</si>
  <si>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</si>
  <si>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</si>
  <si>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</si>
  <si>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</si>
  <si>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</si>
  <si>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</si>
  <si>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</si>
  <si>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</si>
  <si>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</si>
  <si>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</si>
  <si>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</si>
  <si>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</si>
  <si>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</si>
  <si>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</si>
  <si>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</si>
  <si>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</si>
  <si>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</si>
  <si>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</si>
  <si>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</si>
  <si>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</si>
  <si>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</si>
  <si>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</si>
  <si>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</si>
  <si>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</si>
  <si>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</si>
  <si>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</si>
  <si>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</si>
  <si>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</si>
  <si>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</si>
  <si>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</si>
  <si>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</si>
  <si>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</si>
  <si>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</si>
  <si>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</si>
  <si>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</si>
  <si>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</si>
  <si>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</si>
  <si>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</si>
  <si>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</si>
  <si>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</si>
  <si>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</si>
  <si>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</si>
  <si>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</si>
  <si>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</si>
  <si>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</si>
  <si>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</si>
  <si>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</si>
  <si>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</si>
  <si>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</si>
  <si>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</si>
  <si>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</si>
  <si>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</si>
  <si>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</si>
  <si>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</si>
  <si>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</si>
  <si>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</si>
  <si>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</si>
  <si>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</si>
  <si>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</si>
  <si>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</si>
  <si>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</si>
  <si>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</si>
  <si>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</si>
  <si>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</si>
  <si>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</si>
  <si>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</si>
  <si>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</si>
  <si>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</si>
  <si>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</si>
  <si>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</si>
  <si>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</si>
  <si>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</si>
  <si>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</si>
  <si>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</si>
  <si>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</si>
  <si>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</si>
  <si>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</si>
  <si>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</si>
  <si>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 xml:space="preserve">11001400308320240199800 </t>
  </si>
  <si>
    <t>JUZGADO 83 DE PEQUEÑAS CAUSAS Y COMPETENCIA MULTIPLE DE BOGOTÁ</t>
  </si>
  <si>
    <t>ALLIANZ SEGUROS S.A.</t>
  </si>
  <si>
    <t>HADA VICTORIA RODRIGUEZ</t>
  </si>
  <si>
    <t>BOGOTÁ</t>
  </si>
  <si>
    <t>SE DESCONOCE</t>
  </si>
  <si>
    <t>pitorcvr@hotmail.com</t>
  </si>
  <si>
    <t>N/A</t>
  </si>
  <si>
    <t>31 DE MAYO DE 2022</t>
  </si>
  <si>
    <t>26 DE SEPTIEMBRE DE 2023</t>
  </si>
  <si>
    <t>17 DE OCTUBRE DE 2023</t>
  </si>
  <si>
    <t>DBT-353</t>
  </si>
  <si>
    <t>022609318 / 0</t>
  </si>
  <si>
    <t>9 DE JULIO DE 2025</t>
  </si>
  <si>
    <t>La demandante manifestó que es propietaria del vehículo Chevrolet Aveo Emotion de placas DBT-353, asegurado mediante la póliza No. 022609318 con Allianz Seguros S.A. Alegó que el 31 de mayo de 2022 sufrió un accidente en donde el vehículo resultó con daños materiales. Afirmó que, por instrucción de la aseguradora, el vehículo fue trasladado al taller Automotor.co en la ciudad de Bogotá.
Expuso que, ante la falta de información sobre el avance de la reparación y vencido el plazo del vehículo de reemplazo, presentó derecho de petición el 25 de julio de 2022 solicitando el reembolso de los gastos de transporte, la entrega inmediata del vehículo, la asignación de un nuevo carro de reemplazo y un informe técnico. Indicó que Allianz respondió el 9 de agosto reconociendo $400.000 por movilidad y justificó la demora por la falta de repuestos originales en el país.
La demandante afirmó que, aunque la aseguradora estimó como fecha de entrega el 20 de agosto de 2022, comprobó el 18 de agosto que el taller no estaba reemplazando las piezas sino reparándolas, contrario a lo autorizado. Por ello, presentó nuevo derecho de petición y ofreció gestionar la adquisición de los repuestos por su cuenta. Señaló que solo hasta el 14 de septiembre de 2022 recibió autorización para ello, pero los repuestos ya no estaban disponibles.
Alegó que Allianz ofreció una indemnización parcial por la mora, sin cubrir la totalidad de los perjuicios ni asignar nuevo vehículo de reemplazo, y que el automóvil fue entregado finalmente el 2 de noviembre de 2022, seis meses después del hecho. Añadió que promovió proceso ejecutivo por el incumplimiento de la aseguradora, pero el mandamiento de pago fue rechazado por no haberse acreditado reclamación previa. Finalmente, manifestó que el 26 de septiembre de 2023 solicitó conciliación extrajudicial, audiencia que tuvo lugar el 17 de octubre sin que se lograra acuerdo.</t>
  </si>
  <si>
    <t>13 DE MARZO DE 2025</t>
  </si>
  <si>
    <t>24 DE FEBRERO DE 2025 y 24 DE JUNIO DE 2025 (CONDUCTA CONCLUYENTE)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</si>
</sst>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torcvr@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1" zoomScale="110" zoomScaleNormal="110" workbookViewId="0">
      <selection activeCell="B25" sqref="B25:C27"/>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159</v>
      </c>
      <c r="B2" s="61" t="s">
        <v>196</v>
      </c>
      <c r="C2" s="62"/>
    </row>
    <row r="3" spans="1:3" ht="16" x14ac:dyDescent="0.2">
      <c r="A3" s="5" t="s">
        <v>126</v>
      </c>
      <c r="B3" s="63" t="s">
        <v>197</v>
      </c>
      <c r="C3" s="58"/>
    </row>
    <row r="4" spans="1:3" ht="16" x14ac:dyDescent="0.2">
      <c r="A4" s="5" t="s">
        <v>138</v>
      </c>
      <c r="B4" s="57" t="s">
        <v>198</v>
      </c>
      <c r="C4" s="58"/>
    </row>
    <row r="5" spans="1:3" ht="31.5" customHeight="1" x14ac:dyDescent="0.2">
      <c r="A5" s="5" t="s">
        <v>139</v>
      </c>
      <c r="B5" s="57" t="s">
        <v>199</v>
      </c>
      <c r="C5" s="58"/>
    </row>
    <row r="6" spans="1:3" ht="16" x14ac:dyDescent="0.2">
      <c r="A6" s="5" t="s">
        <v>140</v>
      </c>
      <c r="B6" s="55" t="s">
        <v>104</v>
      </c>
      <c r="C6" s="55"/>
    </row>
    <row r="7" spans="1:3" ht="16" x14ac:dyDescent="0.2">
      <c r="A7" s="25" t="s">
        <v>141</v>
      </c>
      <c r="B7" s="57" t="s">
        <v>110</v>
      </c>
      <c r="C7" s="58"/>
    </row>
    <row r="8" spans="1:3" ht="23" customHeight="1" x14ac:dyDescent="0.2">
      <c r="A8" s="26" t="s">
        <v>142</v>
      </c>
      <c r="B8" s="55" t="s">
        <v>203</v>
      </c>
      <c r="C8" s="55"/>
    </row>
    <row r="9" spans="1:3" ht="16" x14ac:dyDescent="0.2">
      <c r="A9" s="26" t="s">
        <v>143</v>
      </c>
      <c r="B9" s="55">
        <v>51651823</v>
      </c>
      <c r="C9" s="55"/>
    </row>
    <row r="10" spans="1:3" ht="16" x14ac:dyDescent="0.2">
      <c r="A10" s="26" t="s">
        <v>144</v>
      </c>
      <c r="B10" s="56" t="s">
        <v>200</v>
      </c>
      <c r="C10" s="56"/>
    </row>
    <row r="11" spans="1:3" ht="30" customHeight="1" x14ac:dyDescent="0.2">
      <c r="A11" s="27" t="s">
        <v>145</v>
      </c>
      <c r="B11" s="56" t="s">
        <v>201</v>
      </c>
      <c r="C11" s="56"/>
    </row>
    <row r="12" spans="1:3" ht="30" customHeight="1" x14ac:dyDescent="0.2">
      <c r="A12" s="5" t="s">
        <v>146</v>
      </c>
      <c r="B12" s="70" t="s">
        <v>202</v>
      </c>
      <c r="C12" s="56"/>
    </row>
    <row r="13" spans="1:3" ht="16" x14ac:dyDescent="0.2">
      <c r="A13" s="5" t="s">
        <v>147</v>
      </c>
      <c r="B13" s="55" t="s">
        <v>201</v>
      </c>
      <c r="C13" s="55"/>
    </row>
    <row r="14" spans="1:3" ht="16" x14ac:dyDescent="0.2">
      <c r="A14" s="5" t="s">
        <v>148</v>
      </c>
      <c r="B14" s="65" t="s">
        <v>201</v>
      </c>
      <c r="C14" s="55"/>
    </row>
    <row r="15" spans="1:3" ht="16" x14ac:dyDescent="0.2">
      <c r="A15" s="5" t="s">
        <v>149</v>
      </c>
      <c r="B15" s="55" t="s">
        <v>203</v>
      </c>
      <c r="C15" s="55"/>
    </row>
    <row r="16" spans="1:3" ht="16" x14ac:dyDescent="0.2">
      <c r="A16" s="5" t="s">
        <v>150</v>
      </c>
      <c r="B16" s="55" t="s">
        <v>203</v>
      </c>
      <c r="C16" s="55"/>
    </row>
    <row r="17" spans="1:3" ht="15" customHeight="1" x14ac:dyDescent="0.2">
      <c r="A17" s="5" t="s">
        <v>151</v>
      </c>
      <c r="B17" s="56" t="s">
        <v>85</v>
      </c>
      <c r="C17" s="56"/>
    </row>
    <row r="18" spans="1:3" ht="16" x14ac:dyDescent="0.2">
      <c r="A18" s="5" t="s">
        <v>152</v>
      </c>
      <c r="B18" s="56" t="s">
        <v>201</v>
      </c>
      <c r="C18" s="56"/>
    </row>
    <row r="19" spans="1:3" ht="18.75" customHeight="1" x14ac:dyDescent="0.2">
      <c r="A19" s="5" t="s">
        <v>153</v>
      </c>
      <c r="B19" s="59" t="s">
        <v>201</v>
      </c>
      <c r="C19" s="60"/>
    </row>
    <row r="20" spans="1:3" ht="16" x14ac:dyDescent="0.2">
      <c r="A20" s="5" t="s">
        <v>154</v>
      </c>
      <c r="B20" s="55" t="s">
        <v>203</v>
      </c>
      <c r="C20" s="55"/>
    </row>
    <row r="21" spans="1:3" ht="17.25" customHeight="1" x14ac:dyDescent="0.2">
      <c r="A21" s="5" t="s">
        <v>155</v>
      </c>
      <c r="B21" s="56" t="s">
        <v>93</v>
      </c>
      <c r="C21" s="56"/>
    </row>
    <row r="22" spans="1:3" ht="16" x14ac:dyDescent="0.2">
      <c r="A22" s="26" t="s">
        <v>156</v>
      </c>
      <c r="B22" s="68" t="s">
        <v>204</v>
      </c>
      <c r="C22" s="68"/>
    </row>
    <row r="23" spans="1:3" ht="16" x14ac:dyDescent="0.2">
      <c r="A23" s="26" t="s">
        <v>157</v>
      </c>
      <c r="B23" s="69" t="s">
        <v>205</v>
      </c>
      <c r="C23" s="68"/>
    </row>
    <row r="24" spans="1:3" ht="16" x14ac:dyDescent="0.2">
      <c r="A24" s="26" t="s">
        <v>158</v>
      </c>
      <c r="B24" s="69" t="s">
        <v>206</v>
      </c>
      <c r="C24" s="68"/>
    </row>
    <row r="25" spans="1:3" x14ac:dyDescent="0.2">
      <c r="A25" s="64" t="s">
        <v>120</v>
      </c>
      <c r="B25" s="68" t="s">
        <v>210</v>
      </c>
      <c r="C25" s="53"/>
    </row>
    <row r="26" spans="1:3" x14ac:dyDescent="0.2">
      <c r="A26" s="64"/>
      <c r="B26" s="53"/>
      <c r="C26" s="53"/>
    </row>
    <row r="27" spans="1:3" ht="100.5" customHeight="1" x14ac:dyDescent="0.2">
      <c r="A27" s="64"/>
      <c r="B27" s="53"/>
      <c r="C27" s="53"/>
    </row>
    <row r="28" spans="1:3" ht="16" x14ac:dyDescent="0.2">
      <c r="A28" s="26" t="s">
        <v>160</v>
      </c>
      <c r="B28" s="53" t="s">
        <v>199</v>
      </c>
      <c r="C28" s="53"/>
    </row>
    <row r="29" spans="1:3" ht="16" x14ac:dyDescent="0.2">
      <c r="A29" s="26" t="s">
        <v>161</v>
      </c>
      <c r="B29" s="53">
        <v>51651823</v>
      </c>
      <c r="C29" s="53"/>
    </row>
    <row r="30" spans="1:3" ht="16" x14ac:dyDescent="0.2">
      <c r="A30" s="26" t="s">
        <v>162</v>
      </c>
      <c r="B30" s="53" t="s">
        <v>207</v>
      </c>
      <c r="C30" s="53"/>
    </row>
    <row r="31" spans="1:3" ht="16" x14ac:dyDescent="0.2">
      <c r="A31" s="26" t="s">
        <v>163</v>
      </c>
      <c r="B31" s="53" t="s">
        <v>208</v>
      </c>
      <c r="C31" s="53"/>
    </row>
    <row r="32" spans="1:3" ht="16" x14ac:dyDescent="0.2">
      <c r="A32" s="26" t="s">
        <v>164</v>
      </c>
      <c r="B32" s="66" t="s">
        <v>211</v>
      </c>
      <c r="C32" s="67"/>
    </row>
    <row r="33" spans="1:3" ht="16" x14ac:dyDescent="0.2">
      <c r="A33" s="5" t="s">
        <v>165</v>
      </c>
      <c r="B33" s="65" t="s">
        <v>212</v>
      </c>
      <c r="C33" s="65"/>
    </row>
    <row r="34" spans="1:3" ht="48" x14ac:dyDescent="0.2">
      <c r="A34" s="5" t="s">
        <v>166</v>
      </c>
      <c r="B34" s="65" t="s">
        <v>209</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08E489D-822D-49E4-BC35-96DB3D41C65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t="s">
        <v>193</v>
      </c>
      <c r="C2" s="92"/>
    </row>
    <row r="3" spans="1:3" s="2" customFormat="1" ht="16" x14ac:dyDescent="0.2">
      <c r="A3" s="5" t="s">
        <v>1</v>
      </c>
      <c r="B3" s="55" t="str">
        <f>'AUTOS  NOTA 322'!B2:C2</f>
        <v xml:space="preserve">11001400308320240199800 </v>
      </c>
      <c r="C3" s="55"/>
    </row>
    <row r="4" spans="1:3" s="2" customFormat="1" ht="16" x14ac:dyDescent="0.2">
      <c r="A4" s="5" t="s">
        <v>2</v>
      </c>
      <c r="B4" s="55" t="str">
        <f>'AUTOS  NOTA 322'!B3:C3</f>
        <v>JUZGADO 83 DE PEQUEÑAS CAUSAS Y COMPETENCIA MULTIPLE DE BOGOTÁ</v>
      </c>
      <c r="C4" s="55"/>
    </row>
    <row r="5" spans="1:3" s="2" customFormat="1" ht="16" x14ac:dyDescent="0.2">
      <c r="A5" s="5" t="s">
        <v>3</v>
      </c>
      <c r="B5" s="55" t="str">
        <f>'AUTOS  NOTA 322'!B4:C4</f>
        <v>ALLIANZ SEGUROS S.A.</v>
      </c>
      <c r="C5" s="55"/>
    </row>
    <row r="6" spans="1:3" s="2" customFormat="1" ht="16" x14ac:dyDescent="0.2">
      <c r="A6" s="5" t="s">
        <v>4</v>
      </c>
      <c r="B6" s="55" t="str">
        <f>'AUTOS  NOTA 322'!B5:C5</f>
        <v>HADA VICTORIA RODRIGUEZ</v>
      </c>
      <c r="C6" s="55"/>
    </row>
    <row r="7" spans="1:3" s="2" customFormat="1" ht="16" x14ac:dyDescent="0.2">
      <c r="A7" s="5" t="s">
        <v>5</v>
      </c>
      <c r="B7" s="55" t="str">
        <f>'AUTOS  NOTA 322'!B6:C6</f>
        <v>DEMANDA DIRECTA</v>
      </c>
      <c r="C7" s="55"/>
    </row>
    <row r="8" spans="1:3" s="2" customFormat="1" ht="16" x14ac:dyDescent="0.2">
      <c r="A8" s="29" t="s">
        <v>101</v>
      </c>
      <c r="B8" s="55" t="str">
        <f>'AUTOS  NOTA 322'!B7:C8</f>
        <v>N/A</v>
      </c>
      <c r="C8" s="55"/>
    </row>
    <row r="9" spans="1:3" ht="16" x14ac:dyDescent="0.2">
      <c r="A9" s="20" t="s">
        <v>12</v>
      </c>
      <c r="B9" s="55"/>
      <c r="C9" s="55"/>
    </row>
    <row r="10" spans="1:3" ht="16" x14ac:dyDescent="0.2">
      <c r="A10" s="20" t="s">
        <v>9</v>
      </c>
      <c r="B10" s="55" t="s">
        <v>106</v>
      </c>
      <c r="C10" s="55"/>
    </row>
    <row r="11" spans="1:3" ht="16" x14ac:dyDescent="0.2">
      <c r="A11" s="20" t="s">
        <v>13</v>
      </c>
      <c r="B11" s="73">
        <v>0</v>
      </c>
      <c r="C11" s="74"/>
    </row>
    <row r="12" spans="1:3" ht="16" x14ac:dyDescent="0.2">
      <c r="A12" s="20" t="s">
        <v>115</v>
      </c>
      <c r="B12" s="73">
        <v>0</v>
      </c>
      <c r="C12" s="74"/>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7" t="s">
        <v>19</v>
      </c>
      <c r="B17" s="55"/>
      <c r="C17" s="55"/>
    </row>
    <row r="18" spans="1:3" x14ac:dyDescent="0.2">
      <c r="A18" s="78"/>
      <c r="B18" s="10" t="s">
        <v>21</v>
      </c>
      <c r="C18" s="10" t="s">
        <v>22</v>
      </c>
    </row>
    <row r="19" spans="1:3" ht="16" x14ac:dyDescent="0.2">
      <c r="A19" s="78"/>
      <c r="B19" s="6" t="s">
        <v>118</v>
      </c>
      <c r="C19" s="6"/>
    </row>
    <row r="20" spans="1:3" x14ac:dyDescent="0.2">
      <c r="A20" s="78"/>
      <c r="B20" s="6"/>
      <c r="C20" s="6"/>
    </row>
    <row r="21" spans="1:3" x14ac:dyDescent="0.2">
      <c r="A21" s="79"/>
      <c r="B21" s="6"/>
      <c r="C21" s="6"/>
    </row>
    <row r="22" spans="1:3" ht="16" x14ac:dyDescent="0.2">
      <c r="A22" s="20" t="s">
        <v>23</v>
      </c>
      <c r="B22" s="55"/>
      <c r="C22" s="55"/>
    </row>
    <row r="23" spans="1:3" ht="16" x14ac:dyDescent="0.2">
      <c r="A23" s="20" t="s">
        <v>24</v>
      </c>
      <c r="B23" s="80"/>
      <c r="C23" s="81"/>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0" t="s">
        <v>50</v>
      </c>
      <c r="B1" s="110"/>
      <c r="C1" s="110"/>
    </row>
    <row r="2" spans="1:9" ht="15" customHeight="1" x14ac:dyDescent="0.2">
      <c r="A2" s="33" t="s">
        <v>11</v>
      </c>
      <c r="B2" s="95" t="str">
        <f>'AUTOS NOTA 321'!B2:C2</f>
        <v>SINIESTRO   APL</v>
      </c>
      <c r="C2" s="96"/>
    </row>
    <row r="3" spans="1:9" ht="16" x14ac:dyDescent="0.2">
      <c r="A3" s="34" t="s">
        <v>1</v>
      </c>
      <c r="B3" s="111" t="str">
        <f>'AUTOS  NOTA 322'!B2:C2</f>
        <v xml:space="preserve">11001400308320240199800 </v>
      </c>
      <c r="C3" s="111"/>
    </row>
    <row r="4" spans="1:9" ht="16" x14ac:dyDescent="0.2">
      <c r="A4" s="34" t="s">
        <v>2</v>
      </c>
      <c r="B4" s="111" t="str">
        <f>'AUTOS  NOTA 322'!B3:C3</f>
        <v>JUZGADO 83 DE PEQUEÑAS CAUSAS Y COMPETENCIA MULTIPLE DE BOGOTÁ</v>
      </c>
      <c r="C4" s="111"/>
    </row>
    <row r="5" spans="1:9" ht="16" x14ac:dyDescent="0.2">
      <c r="A5" s="34" t="s">
        <v>3</v>
      </c>
      <c r="B5" s="111" t="str">
        <f>'AUTOS  NOTA 322'!B4:C4</f>
        <v>ALLIANZ SEGUROS S.A.</v>
      </c>
      <c r="C5" s="111"/>
    </row>
    <row r="6" spans="1:9" ht="15" customHeight="1" x14ac:dyDescent="0.2">
      <c r="A6" s="34" t="s">
        <v>4</v>
      </c>
      <c r="B6" s="111" t="str">
        <f>'AUTOS  NOTA 322'!B5:C5</f>
        <v>HADA VICTORIA RODRIGUEZ</v>
      </c>
      <c r="C6" s="111"/>
    </row>
    <row r="7" spans="1:9" ht="16" x14ac:dyDescent="0.2">
      <c r="A7" s="34" t="s">
        <v>5</v>
      </c>
      <c r="B7" s="111" t="str">
        <f>'AUTOS  NOTA 322'!B6:C6</f>
        <v>DEMANDA DIRECTA</v>
      </c>
      <c r="C7" s="111"/>
    </row>
    <row r="8" spans="1:9" ht="16" x14ac:dyDescent="0.2">
      <c r="A8" s="36" t="s">
        <v>101</v>
      </c>
      <c r="B8" s="111" t="str">
        <f>'AUTOS  NOTA 322'!B7:C8</f>
        <v>N/A</v>
      </c>
      <c r="C8" s="111"/>
    </row>
    <row r="9" spans="1:9" ht="16" x14ac:dyDescent="0.2">
      <c r="A9" s="34" t="s">
        <v>51</v>
      </c>
      <c r="B9" s="108">
        <f>SUM(C11,C12,C14,C15,C17)</f>
        <v>0</v>
      </c>
      <c r="C9" s="109"/>
    </row>
    <row r="10" spans="1:9" x14ac:dyDescent="0.2">
      <c r="A10" s="112" t="s">
        <v>52</v>
      </c>
      <c r="B10" s="100" t="s">
        <v>53</v>
      </c>
      <c r="C10" s="101"/>
    </row>
    <row r="11" spans="1:9" ht="16" x14ac:dyDescent="0.2">
      <c r="A11" s="112"/>
      <c r="B11" s="35" t="s">
        <v>54</v>
      </c>
      <c r="C11" s="30"/>
    </row>
    <row r="12" spans="1:9" ht="16" x14ac:dyDescent="0.2">
      <c r="A12" s="112"/>
      <c r="B12" s="35" t="s">
        <v>55</v>
      </c>
      <c r="C12" s="30"/>
    </row>
    <row r="13" spans="1:9" x14ac:dyDescent="0.2">
      <c r="A13" s="112"/>
      <c r="B13" s="100"/>
      <c r="C13" s="101"/>
    </row>
    <row r="14" spans="1:9" ht="16" x14ac:dyDescent="0.2">
      <c r="A14" s="112"/>
      <c r="B14" s="35" t="s">
        <v>98</v>
      </c>
      <c r="C14" s="38"/>
    </row>
    <row r="15" spans="1:9" ht="16" x14ac:dyDescent="0.2">
      <c r="A15" s="112"/>
      <c r="B15" s="35" t="s">
        <v>99</v>
      </c>
      <c r="C15" s="38"/>
      <c r="E15" s="41" t="s">
        <v>57</v>
      </c>
      <c r="F15" s="42">
        <v>0.7</v>
      </c>
    </row>
    <row r="16" spans="1:9" x14ac:dyDescent="0.2">
      <c r="A16" s="112"/>
      <c r="B16" s="100" t="s">
        <v>58</v>
      </c>
      <c r="C16" s="101"/>
      <c r="E16" s="41" t="s">
        <v>59</v>
      </c>
      <c r="F16" s="43">
        <v>0.3</v>
      </c>
      <c r="I16" s="44"/>
    </row>
    <row r="17" spans="1:9" x14ac:dyDescent="0.2">
      <c r="A17" s="112"/>
      <c r="B17" s="35"/>
      <c r="C17" s="39"/>
      <c r="F17" s="45"/>
      <c r="I17" s="44"/>
    </row>
    <row r="18" spans="1:9" ht="23.25" customHeight="1" x14ac:dyDescent="0.2">
      <c r="A18" s="37" t="s">
        <v>60</v>
      </c>
      <c r="B18" s="95" t="s">
        <v>57</v>
      </c>
      <c r="C18" s="96"/>
    </row>
    <row r="19" spans="1:9" ht="32" x14ac:dyDescent="0.2">
      <c r="A19" s="34" t="s">
        <v>62</v>
      </c>
      <c r="B19" s="102"/>
      <c r="C19" s="103"/>
    </row>
    <row r="20" spans="1:9" ht="15" customHeight="1" x14ac:dyDescent="0.2">
      <c r="A20" s="46" t="s">
        <v>63</v>
      </c>
      <c r="B20" s="97">
        <f>((C22+C23+C25+C26+C30+C28+C32+C34+C29+C33)-C37-C38)*C36*C39</f>
        <v>0</v>
      </c>
      <c r="C20" s="97"/>
    </row>
    <row r="21" spans="1:9" ht="16" x14ac:dyDescent="0.2">
      <c r="A21" s="37" t="s">
        <v>64</v>
      </c>
      <c r="B21" s="104" t="s">
        <v>53</v>
      </c>
      <c r="C21" s="105"/>
    </row>
    <row r="22" spans="1:9" ht="16" x14ac:dyDescent="0.2">
      <c r="A22" s="93"/>
      <c r="B22" s="35" t="s">
        <v>54</v>
      </c>
      <c r="C22" s="30"/>
    </row>
    <row r="23" spans="1:9" ht="16" x14ac:dyDescent="0.2">
      <c r="A23" s="94"/>
      <c r="B23" s="35" t="s">
        <v>55</v>
      </c>
      <c r="C23" s="30">
        <v>0</v>
      </c>
    </row>
    <row r="24" spans="1:9" x14ac:dyDescent="0.2">
      <c r="A24" s="94"/>
      <c r="B24" s="100" t="s">
        <v>56</v>
      </c>
      <c r="C24" s="101"/>
    </row>
    <row r="25" spans="1:9" ht="16" x14ac:dyDescent="0.2">
      <c r="A25" s="94"/>
      <c r="B25" s="35" t="s">
        <v>98</v>
      </c>
      <c r="C25" s="30">
        <v>0</v>
      </c>
    </row>
    <row r="26" spans="1:9" ht="29" customHeight="1" x14ac:dyDescent="0.2">
      <c r="A26" s="94"/>
      <c r="B26" s="35" t="s">
        <v>100</v>
      </c>
      <c r="C26" s="30">
        <v>0</v>
      </c>
    </row>
    <row r="27" spans="1:9" x14ac:dyDescent="0.2">
      <c r="A27" s="94"/>
      <c r="B27" s="100" t="s">
        <v>121</v>
      </c>
      <c r="C27" s="101"/>
    </row>
    <row r="28" spans="1:9" ht="16" x14ac:dyDescent="0.2">
      <c r="A28" s="94"/>
      <c r="B28" s="35" t="s">
        <v>130</v>
      </c>
      <c r="C28" s="30">
        <v>0</v>
      </c>
    </row>
    <row r="29" spans="1:9" ht="16" x14ac:dyDescent="0.2">
      <c r="A29" s="94"/>
      <c r="B29" s="35" t="s">
        <v>54</v>
      </c>
      <c r="C29" s="30"/>
    </row>
    <row r="30" spans="1:9" ht="16" x14ac:dyDescent="0.2">
      <c r="A30" s="94"/>
      <c r="B30" s="35" t="s">
        <v>55</v>
      </c>
      <c r="C30" s="30">
        <v>0</v>
      </c>
    </row>
    <row r="31" spans="1:9" x14ac:dyDescent="0.2">
      <c r="A31" s="94"/>
      <c r="B31" s="100" t="s">
        <v>122</v>
      </c>
      <c r="C31" s="101"/>
    </row>
    <row r="32" spans="1:9" x14ac:dyDescent="0.2">
      <c r="A32" s="94"/>
      <c r="B32" s="35"/>
      <c r="C32" s="30"/>
    </row>
    <row r="33" spans="1:3" ht="16" x14ac:dyDescent="0.2">
      <c r="A33" s="94"/>
      <c r="B33" s="35" t="s">
        <v>54</v>
      </c>
      <c r="C33" s="30">
        <v>0</v>
      </c>
    </row>
    <row r="34" spans="1:3" ht="16" x14ac:dyDescent="0.2">
      <c r="A34" s="94"/>
      <c r="B34" s="35" t="s">
        <v>55</v>
      </c>
      <c r="C34" s="30">
        <v>0</v>
      </c>
    </row>
    <row r="35" spans="1:3" x14ac:dyDescent="0.2">
      <c r="A35" s="94"/>
      <c r="B35" s="100" t="s">
        <v>114</v>
      </c>
      <c r="C35" s="101"/>
    </row>
    <row r="36" spans="1:3" ht="16" x14ac:dyDescent="0.2">
      <c r="A36" s="94"/>
      <c r="B36" s="35" t="s">
        <v>125</v>
      </c>
      <c r="C36" s="31">
        <v>1</v>
      </c>
    </row>
    <row r="37" spans="1:3" ht="16" x14ac:dyDescent="0.2">
      <c r="A37" s="94"/>
      <c r="B37" s="35" t="s">
        <v>115</v>
      </c>
      <c r="C37" s="32">
        <v>0</v>
      </c>
    </row>
    <row r="38" spans="1:3" ht="16" x14ac:dyDescent="0.2">
      <c r="A38" s="94"/>
      <c r="B38" s="35" t="s">
        <v>167</v>
      </c>
      <c r="C38" s="32"/>
    </row>
    <row r="39" spans="1:3" ht="16" x14ac:dyDescent="0.2">
      <c r="A39" s="94"/>
      <c r="B39" s="35" t="s">
        <v>129</v>
      </c>
      <c r="C39" s="31">
        <v>1</v>
      </c>
    </row>
    <row r="40" spans="1:3" ht="16" x14ac:dyDescent="0.2">
      <c r="A40" s="47" t="s">
        <v>65</v>
      </c>
      <c r="B40" s="97">
        <f>IFERROR(B20*(VLOOKUP(B18,E15:F17,2,0)),16666)</f>
        <v>0</v>
      </c>
      <c r="C40" s="97"/>
    </row>
    <row r="41" spans="1:3" ht="93" customHeight="1" x14ac:dyDescent="0.2">
      <c r="A41" s="34" t="s">
        <v>123</v>
      </c>
      <c r="B41" s="98"/>
      <c r="C41" s="99"/>
    </row>
    <row r="42" spans="1:3" ht="211.5" customHeight="1" x14ac:dyDescent="0.2">
      <c r="A42" s="34" t="s">
        <v>66</v>
      </c>
      <c r="B42" s="113"/>
      <c r="C42" s="114"/>
    </row>
    <row r="45" spans="1:3" ht="26" x14ac:dyDescent="0.2">
      <c r="A45" s="106" t="s">
        <v>168</v>
      </c>
      <c r="B45" s="106"/>
      <c r="C45" s="106"/>
    </row>
    <row r="46" spans="1:3" x14ac:dyDescent="0.2">
      <c r="A46" s="107" t="s">
        <v>169</v>
      </c>
      <c r="B46" s="107"/>
      <c r="C46" s="107"/>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t="str">
        <f>'AUTOS NOTA 324-478'!B2:C2</f>
        <v>SINIESTRO   APL</v>
      </c>
      <c r="C2" s="81"/>
    </row>
    <row r="3" spans="1:3" ht="16" x14ac:dyDescent="0.2">
      <c r="A3" s="5" t="s">
        <v>1</v>
      </c>
      <c r="B3" s="55" t="str">
        <f>'AUTOS  NOTA 322'!B2:C2</f>
        <v xml:space="preserve">11001400308320240199800 </v>
      </c>
      <c r="C3" s="55"/>
    </row>
    <row r="4" spans="1:3" ht="16" x14ac:dyDescent="0.2">
      <c r="A4" s="5" t="s">
        <v>2</v>
      </c>
      <c r="B4" s="55" t="str">
        <f>'AUTOS  NOTA 322'!B3:C3</f>
        <v>JUZGADO 83 DE PEQUEÑAS CAUSAS Y COMPETENCIA MULTIPLE DE BOGOTÁ</v>
      </c>
      <c r="C4" s="55"/>
    </row>
    <row r="5" spans="1:3" ht="16" x14ac:dyDescent="0.2">
      <c r="A5" s="5" t="s">
        <v>3</v>
      </c>
      <c r="B5" s="55" t="str">
        <f>'AUTOS  NOTA 322'!B4:C4</f>
        <v>ALLIANZ SEGUROS S.A.</v>
      </c>
      <c r="C5" s="55"/>
    </row>
    <row r="6" spans="1:3" ht="15" customHeight="1" x14ac:dyDescent="0.2">
      <c r="A6" s="5" t="s">
        <v>4</v>
      </c>
      <c r="B6" s="55" t="str">
        <f>'AUTOS  NOTA 322'!B5:C5</f>
        <v>HADA VICTORIA RODRIGUEZ</v>
      </c>
      <c r="C6" s="55"/>
    </row>
    <row r="7" spans="1:3" ht="15" customHeight="1" x14ac:dyDescent="0.2">
      <c r="A7" s="5" t="s">
        <v>5</v>
      </c>
      <c r="B7" s="55" t="str">
        <f>'AUTOS  NOTA 322'!B6:C6</f>
        <v>DEMANDA DIRECTA</v>
      </c>
      <c r="C7" s="55"/>
    </row>
    <row r="8" spans="1:3" ht="15" customHeight="1" x14ac:dyDescent="0.2">
      <c r="A8" s="29" t="s">
        <v>101</v>
      </c>
      <c r="B8" s="55" t="str">
        <f>'AUTOS  NOTA 322'!B7:C8</f>
        <v>N/A</v>
      </c>
      <c r="C8" s="55"/>
    </row>
    <row r="9" spans="1:3" ht="19" customHeight="1" x14ac:dyDescent="0.2">
      <c r="A9" s="5" t="s">
        <v>102</v>
      </c>
      <c r="B9" s="55" t="s">
        <v>57</v>
      </c>
      <c r="C9" s="55"/>
    </row>
    <row r="10" spans="1:3" ht="16" x14ac:dyDescent="0.2">
      <c r="A10" s="7" t="s">
        <v>64</v>
      </c>
      <c r="B10" s="117">
        <f>'AUTOS NOTA 324-478'!B20:C20</f>
        <v>0</v>
      </c>
      <c r="C10" s="117"/>
    </row>
    <row r="11" spans="1:3" ht="16" x14ac:dyDescent="0.2">
      <c r="A11" s="7" t="s">
        <v>116</v>
      </c>
      <c r="B11" s="118">
        <f>'AUTOS NOTA 324-478'!B40:C40</f>
        <v>0</v>
      </c>
      <c r="C11" s="55"/>
    </row>
    <row r="12" spans="1:3" ht="32" x14ac:dyDescent="0.2">
      <c r="A12" s="7" t="s">
        <v>68</v>
      </c>
      <c r="B12" s="115"/>
      <c r="C12" s="116"/>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131</v>
      </c>
      <c r="B1" s="90"/>
      <c r="C1" s="90"/>
    </row>
    <row r="2" spans="1:3" ht="16" x14ac:dyDescent="0.2">
      <c r="A2" s="40" t="s">
        <v>11</v>
      </c>
      <c r="B2" s="80" t="str">
        <f>'AUTOS NOTA 321'!B2:C2</f>
        <v>SINIESTRO   APL</v>
      </c>
      <c r="C2" s="81"/>
    </row>
    <row r="3" spans="1:3" ht="16" x14ac:dyDescent="0.2">
      <c r="A3" s="5" t="s">
        <v>1</v>
      </c>
      <c r="B3" s="55" t="str">
        <f>'AUTOS  NOTA 322'!B2:C2</f>
        <v xml:space="preserve">11001400308320240199800 </v>
      </c>
      <c r="C3" s="55"/>
    </row>
    <row r="4" spans="1:3" ht="16" x14ac:dyDescent="0.2">
      <c r="A4" s="5" t="s">
        <v>2</v>
      </c>
      <c r="B4" s="55" t="str">
        <f>'AUTOS  NOTA 322'!B3:C3</f>
        <v>JUZGADO 83 DE PEQUEÑAS CAUSAS Y COMPETENCIA MULTIPLE DE BOGOTÁ</v>
      </c>
      <c r="C4" s="55"/>
    </row>
    <row r="5" spans="1:3" ht="16" x14ac:dyDescent="0.2">
      <c r="A5" s="5" t="s">
        <v>3</v>
      </c>
      <c r="B5" s="55" t="str">
        <f>'AUTOS  NOTA 322'!B4:C4</f>
        <v>ALLIANZ SEGUROS S.A.</v>
      </c>
      <c r="C5" s="55"/>
    </row>
    <row r="6" spans="1:3" ht="16" x14ac:dyDescent="0.2">
      <c r="A6" s="5" t="s">
        <v>4</v>
      </c>
      <c r="B6" s="55" t="str">
        <f>'AUTOS  NOTA 322'!B5:C5</f>
        <v>HADA VICTORIA RODRIGUEZ</v>
      </c>
      <c r="C6" s="55"/>
    </row>
    <row r="7" spans="1:3" ht="16" x14ac:dyDescent="0.2">
      <c r="A7" s="5" t="s">
        <v>5</v>
      </c>
      <c r="B7" s="55" t="str">
        <f>'AUTOS  NOTA 322'!B6:C6</f>
        <v>DEMANDA DIRECTA</v>
      </c>
      <c r="C7" s="55"/>
    </row>
    <row r="8" spans="1:3" ht="16" x14ac:dyDescent="0.2">
      <c r="A8" s="5" t="s">
        <v>102</v>
      </c>
      <c r="B8" s="55" t="str">
        <f>'AUTOS NOTA 324-478'!B18:C18</f>
        <v>PROBABLE</v>
      </c>
      <c r="C8" s="55"/>
    </row>
    <row r="9" spans="1:3" ht="16" x14ac:dyDescent="0.2">
      <c r="A9" s="7" t="s">
        <v>64</v>
      </c>
      <c r="B9" s="117">
        <f>'AUTOS NOTA 324-478'!B20:C20</f>
        <v>0</v>
      </c>
      <c r="C9" s="117"/>
    </row>
    <row r="10" spans="1:3" ht="16" x14ac:dyDescent="0.2">
      <c r="A10" s="5" t="s">
        <v>132</v>
      </c>
      <c r="B10" s="120">
        <v>0</v>
      </c>
      <c r="C10" s="120"/>
    </row>
    <row r="11" spans="1:3" ht="30" customHeight="1" x14ac:dyDescent="0.2">
      <c r="A11" s="5" t="s">
        <v>192</v>
      </c>
      <c r="B11" s="55"/>
      <c r="C11" s="55"/>
    </row>
    <row r="12" spans="1:3" ht="16" x14ac:dyDescent="0.2">
      <c r="A12" s="5" t="s">
        <v>194</v>
      </c>
      <c r="B12" s="119"/>
      <c r="C12" s="119"/>
    </row>
    <row r="13" spans="1:3" ht="16" x14ac:dyDescent="0.2">
      <c r="A13" s="5" t="s">
        <v>195</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133</v>
      </c>
      <c r="B1" s="90"/>
      <c r="C1" s="90"/>
    </row>
    <row r="2" spans="1:6" ht="16" x14ac:dyDescent="0.2">
      <c r="A2" s="20" t="s">
        <v>11</v>
      </c>
      <c r="B2" s="80" t="str">
        <f>'AUTOS NOTA 321'!B2:C2</f>
        <v>SINIESTRO   APL</v>
      </c>
      <c r="C2" s="81"/>
    </row>
    <row r="3" spans="1:6" ht="16" x14ac:dyDescent="0.2">
      <c r="A3" s="5" t="s">
        <v>1</v>
      </c>
      <c r="B3" s="55" t="str">
        <f>'AUTOS  NOTA 322'!B2:C2</f>
        <v xml:space="preserve">11001400308320240199800 </v>
      </c>
      <c r="C3" s="55"/>
    </row>
    <row r="4" spans="1:6" ht="16" x14ac:dyDescent="0.2">
      <c r="A4" s="5" t="s">
        <v>2</v>
      </c>
      <c r="B4" s="55" t="str">
        <f>'AUTOS  NOTA 322'!B3:C3</f>
        <v>JUZGADO 83 DE PEQUEÑAS CAUSAS Y COMPETENCIA MULTIPLE DE BOGOTÁ</v>
      </c>
      <c r="C4" s="55"/>
    </row>
    <row r="5" spans="1:6" ht="15" customHeight="1" x14ac:dyDescent="0.2">
      <c r="A5" s="5" t="s">
        <v>3</v>
      </c>
      <c r="B5" s="55" t="str">
        <f>'AUTOS  NOTA 322'!B4:C4</f>
        <v>ALLIANZ SEGUROS S.A.</v>
      </c>
      <c r="C5" s="55"/>
    </row>
    <row r="6" spans="1:6" ht="15" customHeight="1" x14ac:dyDescent="0.2">
      <c r="A6" s="5" t="s">
        <v>4</v>
      </c>
      <c r="B6" s="55" t="str">
        <f>'AUTOS  NOTA 322'!B5:C5</f>
        <v>HADA VICTORIA RODRIGUEZ</v>
      </c>
      <c r="C6" s="55"/>
    </row>
    <row r="7" spans="1:6" ht="16" x14ac:dyDescent="0.2">
      <c r="A7" s="5" t="s">
        <v>5</v>
      </c>
      <c r="B7" s="55" t="str">
        <f>'AUTOS  NOTA 322'!B6:C6</f>
        <v>DEMANDA DIRECTA</v>
      </c>
      <c r="C7" s="55"/>
    </row>
    <row r="8" spans="1:6" ht="16" x14ac:dyDescent="0.2">
      <c r="A8" s="5" t="s">
        <v>134</v>
      </c>
      <c r="B8" s="121">
        <f>'AUTOS NOTA 324-478'!B20:C20</f>
        <v>0</v>
      </c>
      <c r="C8" s="121"/>
    </row>
    <row r="9" spans="1:6" ht="16" x14ac:dyDescent="0.2">
      <c r="A9" s="5" t="s">
        <v>135</v>
      </c>
      <c r="B9" s="55"/>
      <c r="C9" s="55"/>
    </row>
    <row r="10" spans="1:6" ht="111" customHeight="1" x14ac:dyDescent="0.2">
      <c r="A10" s="5" t="s">
        <v>136</v>
      </c>
      <c r="B10" s="55"/>
      <c r="C10" s="55"/>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137</v>
      </c>
      <c r="B13" s="124"/>
      <c r="C13" s="124"/>
    </row>
    <row r="14" spans="1:6" ht="16" x14ac:dyDescent="0.2">
      <c r="A14" s="37" t="s">
        <v>60</v>
      </c>
      <c r="B14" s="95" t="s">
        <v>61</v>
      </c>
      <c r="C14" s="96"/>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93"/>
      <c r="B17" s="35" t="s">
        <v>54</v>
      </c>
      <c r="C17" s="30">
        <v>1000000000</v>
      </c>
    </row>
    <row r="18" spans="1:3" ht="16" x14ac:dyDescent="0.2">
      <c r="A18" s="94"/>
      <c r="B18" s="35" t="s">
        <v>55</v>
      </c>
      <c r="C18" s="30">
        <v>0</v>
      </c>
    </row>
    <row r="19" spans="1:3" x14ac:dyDescent="0.2">
      <c r="A19" s="94"/>
      <c r="B19" s="100" t="s">
        <v>56</v>
      </c>
      <c r="C19" s="101"/>
    </row>
    <row r="20" spans="1:3" ht="16" x14ac:dyDescent="0.2">
      <c r="A20" s="94"/>
      <c r="B20" s="35" t="s">
        <v>98</v>
      </c>
      <c r="C20" s="30">
        <v>0</v>
      </c>
    </row>
    <row r="21" spans="1:3" ht="32" x14ac:dyDescent="0.2">
      <c r="A21" s="94"/>
      <c r="B21" s="35" t="s">
        <v>100</v>
      </c>
      <c r="C21" s="30">
        <v>0</v>
      </c>
    </row>
    <row r="22" spans="1:3" x14ac:dyDescent="0.2">
      <c r="A22" s="94"/>
      <c r="B22" s="100" t="s">
        <v>121</v>
      </c>
      <c r="C22" s="101"/>
    </row>
    <row r="23" spans="1:3" ht="16" x14ac:dyDescent="0.2">
      <c r="A23" s="94"/>
      <c r="B23" s="35" t="s">
        <v>130</v>
      </c>
      <c r="C23" s="30">
        <v>0</v>
      </c>
    </row>
    <row r="24" spans="1:3" ht="16" x14ac:dyDescent="0.2">
      <c r="A24" s="94"/>
      <c r="B24" s="35" t="s">
        <v>54</v>
      </c>
      <c r="C24" s="30">
        <v>0</v>
      </c>
    </row>
    <row r="25" spans="1:3" ht="16" x14ac:dyDescent="0.2">
      <c r="A25" s="94"/>
      <c r="B25" s="35" t="s">
        <v>55</v>
      </c>
      <c r="C25" s="30">
        <v>0</v>
      </c>
    </row>
    <row r="26" spans="1:3" x14ac:dyDescent="0.2">
      <c r="A26" s="94"/>
      <c r="B26" s="100" t="s">
        <v>122</v>
      </c>
      <c r="C26" s="101"/>
    </row>
    <row r="27" spans="1:3" x14ac:dyDescent="0.2">
      <c r="A27" s="94"/>
      <c r="B27" s="35"/>
      <c r="C27" s="30"/>
    </row>
    <row r="28" spans="1:3" ht="16" x14ac:dyDescent="0.2">
      <c r="A28" s="94"/>
      <c r="B28" s="35" t="s">
        <v>54</v>
      </c>
      <c r="C28" s="30">
        <v>0</v>
      </c>
    </row>
    <row r="29" spans="1:3" ht="16" x14ac:dyDescent="0.2">
      <c r="A29" s="94"/>
      <c r="B29" s="35" t="s">
        <v>55</v>
      </c>
      <c r="C29" s="30">
        <v>0</v>
      </c>
    </row>
    <row r="30" spans="1:3" x14ac:dyDescent="0.2">
      <c r="A30" s="94"/>
      <c r="B30" s="100" t="s">
        <v>114</v>
      </c>
      <c r="C30" s="101"/>
    </row>
    <row r="31" spans="1:3" ht="16" x14ac:dyDescent="0.2">
      <c r="A31" s="94"/>
      <c r="B31" s="35" t="s">
        <v>125</v>
      </c>
      <c r="C31" s="31">
        <v>1</v>
      </c>
    </row>
    <row r="32" spans="1:3" ht="16" x14ac:dyDescent="0.2">
      <c r="A32" s="94"/>
      <c r="B32" s="35" t="s">
        <v>115</v>
      </c>
      <c r="C32" s="32">
        <v>0</v>
      </c>
    </row>
    <row r="33" spans="1:3" ht="16" x14ac:dyDescent="0.2">
      <c r="A33" s="94"/>
      <c r="B33" s="35" t="s">
        <v>129</v>
      </c>
      <c r="C33" s="31">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2025-07-02T22:36:31Z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