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https://allianzms-my.sharepoint.com/personal/angela_romero_allianz_co/Documents/Archivos de chat de Microsoft Teams/ANGELA/PROCESOS JUDICIALES/GIRARDOT/JOSE GABRIEL PEREZ PEREZ/"/>
    </mc:Choice>
  </mc:AlternateContent>
  <xr:revisionPtr revIDLastSave="33" documentId="8_{EF9F4250-F159-47EB-BA59-58360ED0834D}" xr6:coauthVersionLast="47" xr6:coauthVersionMax="47" xr10:uidLastSave="{BFBEA963-D58D-49C4-9622-86D17A738FAB}"/>
  <bookViews>
    <workbookView xWindow="-110" yWindow="-110" windowWidth="19420" windowHeight="10300" activeTab="1" xr2:uid="{00000000-000D-0000-FFFF-FFFF00000000}"/>
  </bookViews>
  <sheets>
    <sheet name="GENERALES NOTA 322" sheetId="5" r:id="rId1"/>
    <sheet name="GENERALES NOTA 321" sheetId="10" r:id="rId2"/>
    <sheet name="GENERALES  NOTA 324 -478" sheetId="11" r:id="rId3"/>
    <sheet name="GENERALES NOTA 325" sheetId="14" r:id="rId4"/>
    <sheet name="CONCEPTO DE CONCILIACIÓN 330 " sheetId="17" r:id="rId5"/>
    <sheet name="CAMBIO DE CONTINGENCIA 423" sheetId="18" r:id="rId6"/>
    <sheet name="Hoja1" sheetId="15" state="hidden" r:id="rId7"/>
    <sheet name="Hoja2" sheetId="6" state="hidden" r:id="rId8"/>
  </sheets>
  <externalReferences>
    <externalReference r:id="rId9"/>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5" i="5" l="1"/>
  <c r="B8" i="11" s="1"/>
  <c r="B2" i="18"/>
  <c r="B2" i="17"/>
  <c r="B2" i="14"/>
  <c r="B16" i="18"/>
  <c r="B27" i="18" s="1"/>
  <c r="B8" i="18"/>
  <c r="H20" i="17"/>
  <c r="H22" i="17" s="1"/>
  <c r="H24" i="17" s="1"/>
  <c r="G20" i="17"/>
  <c r="G22" i="17" s="1"/>
  <c r="G24" i="17" s="1"/>
  <c r="F20" i="17"/>
  <c r="F22" i="17" s="1"/>
  <c r="F24" i="17" s="1"/>
  <c r="E20" i="17"/>
  <c r="E22" i="17" s="1"/>
  <c r="E24" i="17" s="1"/>
  <c r="D20" i="17"/>
  <c r="D22" i="17" s="1"/>
  <c r="D24" i="17" s="1"/>
  <c r="H19" i="17"/>
  <c r="H21" i="17" s="1"/>
  <c r="H23" i="17" s="1"/>
  <c r="G19" i="17"/>
  <c r="G21" i="17" s="1"/>
  <c r="G23" i="17" s="1"/>
  <c r="F19" i="17"/>
  <c r="F21" i="17" s="1"/>
  <c r="F23" i="17" s="1"/>
  <c r="E19" i="17"/>
  <c r="E21" i="17" s="1"/>
  <c r="E23" i="17" s="1"/>
  <c r="D19" i="17"/>
  <c r="D21" i="17" s="1"/>
  <c r="D23" i="17" s="1"/>
  <c r="B6" i="11"/>
  <c r="B2" i="11"/>
  <c r="D34" i="5"/>
  <c r="D35" i="5"/>
  <c r="B8" i="17"/>
  <c r="B7" i="18"/>
  <c r="B6" i="18"/>
  <c r="B5" i="18"/>
  <c r="B4" i="18"/>
  <c r="B3" i="18"/>
  <c r="B7" i="17"/>
  <c r="B6" i="17"/>
  <c r="B5" i="17"/>
  <c r="B4" i="17"/>
  <c r="B3" i="17"/>
  <c r="B17" i="11"/>
  <c r="C11" i="11"/>
  <c r="C10" i="11"/>
  <c r="B7" i="10"/>
  <c r="B7" i="11" s="1"/>
  <c r="B7" i="14"/>
  <c r="B6" i="14"/>
  <c r="B5" i="14"/>
  <c r="B4" i="14"/>
  <c r="B3" i="14"/>
  <c r="B4" i="10"/>
  <c r="B4" i="11" s="1"/>
  <c r="B5" i="10"/>
  <c r="B5" i="11" s="1"/>
  <c r="B6" i="10"/>
  <c r="B3" i="10"/>
  <c r="B3" i="11" s="1"/>
  <c r="B28" i="11" l="1"/>
  <c r="B9" i="17"/>
</calcChain>
</file>

<file path=xl/sharedStrings.xml><?xml version="1.0" encoding="utf-8"?>
<sst xmlns="http://schemas.openxmlformats.org/spreadsheetml/2006/main" count="299" uniqueCount="202">
  <si>
    <t>SOLICITUD DE ANTECEDENTES -ABOGADO EXTERNO-</t>
  </si>
  <si>
    <t>RADICADO(23 DIGITOS)</t>
  </si>
  <si>
    <t>JUZGADO</t>
  </si>
  <si>
    <t>DEMANDADO</t>
  </si>
  <si>
    <t xml:space="preserve">DEMANDANTE </t>
  </si>
  <si>
    <t>TIPO DE VINCULACION COMPAÑÍA</t>
  </si>
  <si>
    <t>LLAMADA EN GARANTIA</t>
  </si>
  <si>
    <t>NOMBRE DE LESIONADO O MUERTO (S)</t>
  </si>
  <si>
    <t>FECHA DE LOS HECHOS</t>
  </si>
  <si>
    <t>FECHA DE SOLICITUD AUDIENCIA PREJUDICIAL</t>
  </si>
  <si>
    <t>FECHA DE AUDIENCIA PREJUDICIAL</t>
  </si>
  <si>
    <t>AMPARO A AFECTAR</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</si>
  <si>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</si>
  <si>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VALOR DE LAS PRETENSIONES TOTALES DE LA DEMANDA (EN PESOS NO EN SMMLV)</t>
  </si>
  <si>
    <t>PERJUICIOS RECLAMADOS  (EN PESOS NO EN SMMLV)</t>
  </si>
  <si>
    <t>Patrimoniales</t>
  </si>
  <si>
    <t>Lucro Cesante</t>
  </si>
  <si>
    <t>Daño Emergente</t>
  </si>
  <si>
    <t>Extrapatrimoniales</t>
  </si>
  <si>
    <t>DAÑOS MATERIALES</t>
  </si>
  <si>
    <t>ASEGURADO</t>
  </si>
  <si>
    <t>NIT ASEGURADO</t>
  </si>
  <si>
    <t xml:space="preserve">NO. PÓLIZA VINCULADA (LAS QUE SE NECESITE SOLICITAR). </t>
  </si>
  <si>
    <t>FECHA DE ASIGNACIÓN</t>
  </si>
  <si>
    <t>FECHA DE NOTIFICACIÓN</t>
  </si>
  <si>
    <t xml:space="preserve">FECHA DE CONTESTACION </t>
  </si>
  <si>
    <t>REMISION DE ANTECEDENTES - ABOGADO INTERNO-</t>
  </si>
  <si>
    <t>SINIESTRO - APLICATIVO</t>
  </si>
  <si>
    <t>Radicado(23 digitos)</t>
  </si>
  <si>
    <t>Juzgado</t>
  </si>
  <si>
    <t>Demandado</t>
  </si>
  <si>
    <t xml:space="preserve">Demandante </t>
  </si>
  <si>
    <t>Tipo de vinculacion compañía</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</si>
  <si>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</si>
  <si>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</si>
  <si>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</si>
  <si>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</si>
  <si>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</si>
  <si>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</si>
  <si>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</si>
  <si>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</si>
  <si>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</si>
  <si>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</si>
  <si>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</si>
  <si>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</si>
  <si>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</si>
  <si>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</si>
  <si>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</si>
  <si>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</si>
  <si>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</si>
  <si>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</si>
  <si>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</si>
  <si>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VISTO BUENO OUTSOUCING</t>
  </si>
  <si>
    <t xml:space="preserve">CONTINGENCIA </t>
  </si>
  <si>
    <t>COMENTARIOS CLASIFICACIÓN Y VALOR CONTINGENCIA</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</si>
  <si>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</si>
  <si>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</si>
  <si>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</si>
  <si>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</si>
  <si>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</si>
  <si>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</si>
  <si>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</si>
  <si>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</si>
  <si>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</si>
  <si>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</si>
  <si>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</si>
  <si>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</si>
  <si>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</si>
  <si>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</si>
  <si>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</si>
  <si>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</si>
  <si>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</si>
  <si>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</si>
  <si>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</si>
  <si>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</si>
  <si>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Valor de las pretensiones totales de la demanda (en pesos no en SMMLV)</t>
  </si>
  <si>
    <t>Perjuicios reclamados  (en pesos no en SMMLV)</t>
  </si>
  <si>
    <t>Daño moral</t>
  </si>
  <si>
    <t>Daño a la salud</t>
  </si>
  <si>
    <t>PROBABLE</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</si>
  <si>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</si>
  <si>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</si>
  <si>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</si>
  <si>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</si>
  <si>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</si>
  <si>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</si>
  <si>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</si>
  <si>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</si>
  <si>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</si>
  <si>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</si>
  <si>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</si>
  <si>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Defensa de la Aseguradora: (Enumerar y enunciar las excepciones propuestas demanda y/o llamamiento )</t>
  </si>
  <si>
    <t>ANTIFRAUDE</t>
  </si>
  <si>
    <t>Validar si en proceso se presentan alguna de las siguientes situaciones :</t>
  </si>
  <si>
    <t>Descripción</t>
  </si>
  <si>
    <t>SI / NO</t>
  </si>
  <si>
    <t xml:space="preserve">En caso de ser afirmativo, explicar: </t>
  </si>
  <si>
    <r>
      <rPr>
        <b/>
        <sz val="10"/>
        <color theme="1"/>
        <rFont val="Century Gothic"/>
        <family val="2"/>
      </rPr>
      <t>PJ</t>
    </r>
    <r>
      <rPr>
        <sz val="10"/>
        <color theme="1"/>
        <rFont val="Century Gothic"/>
        <family val="2"/>
      </rPr>
      <t xml:space="preserve"> - Exageración pretensiones materiales (lucro cesante y daño emergente).</t>
    </r>
  </si>
  <si>
    <t>NO</t>
  </si>
  <si>
    <t>Diferencia entre el lucro cesante y daño emergente pretendidos por los demandantes en el proceso judicial Vs tasacion objetivada.</t>
  </si>
  <si>
    <r>
      <rPr>
        <b/>
        <sz val="10"/>
        <color theme="1"/>
        <rFont val="Century Gothic"/>
        <family val="2"/>
      </rPr>
      <t xml:space="preserve">PJ </t>
    </r>
    <r>
      <rPr>
        <sz val="10"/>
        <color theme="1"/>
        <rFont val="Century Gothic"/>
        <family val="2"/>
      </rPr>
      <t>- Lesiones/circunstancias sin relación o inconsistentes con los hechos demandados.</t>
    </r>
  </si>
  <si>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</si>
  <si>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r>
      <rPr>
        <b/>
        <sz val="10"/>
        <color theme="1"/>
        <rFont val="Century Gothic"/>
        <family val="2"/>
      </rPr>
      <t xml:space="preserve">PJ </t>
    </r>
    <r>
      <rPr>
        <sz val="10"/>
        <color theme="1"/>
        <rFont val="Century Gothic"/>
        <family val="2"/>
      </rPr>
      <t>- Soportes de asegurados/terceros demandantes adulterados.</t>
    </r>
  </si>
  <si>
    <t>Documentos falsos aportados como pruabas; Vehículos con daños severos y no reportan lesionados; Médico de terceros (especializado), también está involucrado en otros diagnósticos;  ITP Irregularidad en el proceso de calificación; Diagnósticos médicos sin el debido sustento.</t>
  </si>
  <si>
    <r>
      <rPr>
        <b/>
        <sz val="10"/>
        <color theme="1"/>
        <rFont val="Century Gothic"/>
        <family val="2"/>
      </rPr>
      <t xml:space="preserve">PJ </t>
    </r>
    <r>
      <rPr>
        <sz val="10"/>
        <color theme="1"/>
        <rFont val="Century Gothic"/>
        <family val="2"/>
      </rPr>
      <t>- Demandantes involucrados en otros siniestros y procesos judiciales.</t>
    </r>
  </si>
  <si>
    <t xml:space="preserve">Procesos judiciales llevados a cabo en distintas ciudades con los mismos demandantes. </t>
  </si>
  <si>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</si>
  <si>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</si>
  <si>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t xml:space="preserve">Demandantes con vínculos consanguineos, de afinidad y/o amistad con el asegurado. </t>
  </si>
  <si>
    <r>
      <rPr>
        <b/>
        <sz val="10"/>
        <color theme="1"/>
        <rFont val="Century Gothic"/>
        <family val="2"/>
      </rPr>
      <t xml:space="preserve">PJ </t>
    </r>
    <r>
      <rPr>
        <sz val="10"/>
        <color theme="1"/>
        <rFont val="Century Gothic"/>
        <family val="2"/>
      </rPr>
      <t>- Sumas elevadas aseguradas con respecto a la ocupación desarrollada del asegurado.</t>
    </r>
  </si>
  <si>
    <t xml:space="preserve">Prima contratada alta comparada con los ingresos reales del asegurado; Valor del aseguro excesivo o con valor que supera lo devegado por el asegurado. </t>
  </si>
  <si>
    <r>
      <rPr>
        <b/>
        <sz val="10"/>
        <color theme="1"/>
        <rFont val="Century Gothic"/>
        <family val="2"/>
      </rPr>
      <t xml:space="preserve">PJ </t>
    </r>
    <r>
      <rPr>
        <sz val="10"/>
        <color theme="1"/>
        <rFont val="Century Gothic"/>
        <family val="2"/>
      </rPr>
      <t>- Reticencia</t>
    </r>
  </si>
  <si>
    <t>Lesiones y/o afectaciones del asegurado preexistentes.</t>
  </si>
  <si>
    <r>
      <rPr>
        <b/>
        <sz val="10"/>
        <color theme="1"/>
        <rFont val="Century Gothic"/>
        <family val="2"/>
      </rPr>
      <t>PJ</t>
    </r>
    <r>
      <rPr>
        <sz val="10"/>
        <color theme="1"/>
        <rFont val="Century Gothic"/>
        <family val="2"/>
      </rPr>
      <t xml:space="preserve"> - Reclamaciones presentadas durante la misma vigencia de la póliza por cisrcunsatancias similares. </t>
    </r>
  </si>
  <si>
    <t xml:space="preserve"> Múltiples reclamos por la misma pérdida y similar.</t>
  </si>
  <si>
    <r>
      <rPr>
        <b/>
        <sz val="10"/>
        <color theme="1"/>
        <rFont val="Century Gothic"/>
        <family val="2"/>
      </rPr>
      <t>PJ</t>
    </r>
    <r>
      <rPr>
        <sz val="10"/>
        <color theme="1"/>
        <rFont val="Century Gothic"/>
        <family val="2"/>
      </rPr>
      <t xml:space="preserve"> - El asegurado tiene más de un seguro de vida en la misma o con otras compañías.</t>
    </r>
  </si>
  <si>
    <t>Múltiples aseguramientos del mismo tipo.</t>
  </si>
  <si>
    <t>INFORME ABOGADO INTERNO</t>
  </si>
  <si>
    <t>CONTINGENCIA</t>
  </si>
  <si>
    <t>RESERVA 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</si>
  <si>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</si>
  <si>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</si>
  <si>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</si>
  <si>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</si>
  <si>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</si>
  <si>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CONCEPTO DE CONCILIACIÓN 330 </t>
  </si>
  <si>
    <t xml:space="preserve">SUMA SOLICITADA </t>
  </si>
  <si>
    <t>COMENTARIOS ABOGADO EXTERNO</t>
  </si>
  <si>
    <t>AUTORIZACIÓN COMPAÑÍA SUMA</t>
  </si>
  <si>
    <t xml:space="preserve">AUTORIZACIÓN COMPAÑÍA COMENTARIOS </t>
  </si>
  <si>
    <t>CAMBIO CONTINGENCIA PJ</t>
  </si>
  <si>
    <t xml:space="preserve">CONTINGENCIA ACTUAL </t>
  </si>
  <si>
    <t xml:space="preserve">CAMBIO DE CONTINGENCIA </t>
  </si>
  <si>
    <t xml:space="preserve">COMENTARIOS CAMBIO DE CONTINGENCIA </t>
  </si>
  <si>
    <t xml:space="preserve">ACTUALIZACION DE CONTINGENCIA  </t>
  </si>
  <si>
    <t>COMENTARIO Y MOTIVO DE ACTUALIZACIÓN DE CONTINGENCIA</t>
  </si>
  <si>
    <t xml:space="preserve">SI </t>
  </si>
  <si>
    <t>SI</t>
  </si>
  <si>
    <t>PROBABLE GENERALES</t>
  </si>
  <si>
    <t xml:space="preserve">Situcion Laboral </t>
  </si>
  <si>
    <t>Acompañante motorista</t>
  </si>
  <si>
    <t xml:space="preserve">PROBABLE </t>
  </si>
  <si>
    <t>OCURRENCIA</t>
  </si>
  <si>
    <t>CEDIDO</t>
  </si>
  <si>
    <t>FACULTATIVO</t>
  </si>
  <si>
    <t xml:space="preserve">Objetado por la Compañía </t>
  </si>
  <si>
    <t>EVENTUAL GENERALES</t>
  </si>
  <si>
    <t xml:space="preserve">Ocupado-trabajador cuenta ajena </t>
  </si>
  <si>
    <t xml:space="preserve">Ciclista </t>
  </si>
  <si>
    <t>DEMANDA DIRECTA</t>
  </si>
  <si>
    <t xml:space="preserve">EVENTUAL </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</si>
  <si>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</si>
  <si>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</si>
  <si>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</si>
  <si>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</si>
  <si>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</si>
  <si>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</si>
  <si>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</si>
  <si>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</si>
  <si>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</si>
  <si>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</si>
  <si>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</si>
  <si>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</si>
  <si>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</si>
  <si>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</si>
  <si>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</si>
  <si>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</si>
  <si>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</si>
  <si>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</si>
  <si>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</si>
  <si>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</si>
  <si>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</si>
  <si>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</si>
  <si>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</si>
  <si>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</si>
  <si>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JOSE GABRIEL PEREZ PEREZ (PRESUNTA VÍCTIMA DIRECTA)</t>
  </si>
  <si>
    <t>LA ALCALDIA SILVANIA - EMPRESA DE ACUEDUCTO, ALCANTARILLADO Y ASEO DE SILVANIA S.A. E.S.P. EMPUSILVANIA</t>
  </si>
  <si>
    <t>17 de enero de 2023</t>
  </si>
  <si>
    <t>2 de noviembre de 2022</t>
  </si>
  <si>
    <t>El demandante adquirió un lote ubicado en el Conjunto Residencial Sasipa y una vez obtuvo licencia de construcción otorgada mediante Resolución 4207 del 20 de diciembre de 2018 procedió a realizar la construcción de una vivienda destinada a su habitación en dicho lote. En el mismo sector, ante la ausencia de un sistema eficiente de alcantarillado y el consecuente mal manejo de las aguas, ocurrió una remoción en masa de la tierra que ha generado graves afectaciones estructurales, grietas y una gran inclinación, motivo por el cual mediante visita realizada el 13 de julio de 2020 la UNIDAD ADMINISTRATIVA ESPECIAL PARA LA GESTIÓN DEL RIESGO determinó que el terreno es de alto riesgo; De conformidad con lo anterior se radicó una acción de tutela que ordenó al municipio realizar las obras de mitigación pertinentes sin que hasta la fecha de radicación de la demanda las haya realizado efectivamente.</t>
  </si>
  <si>
    <t>13 de julio de 2020</t>
  </si>
  <si>
    <t>JOSE GABRIEL PEREZ PEREZ</t>
  </si>
  <si>
    <t>25307333300320230001400</t>
  </si>
  <si>
    <t>VÍA 40 EXPRESS S.A.S.</t>
  </si>
  <si>
    <t>JUZGADO TERCERO ADMINISTRATIVO ORAL DEL CIRCUITO DE GIRARDOT</t>
  </si>
  <si>
    <t>901.009.478-6</t>
  </si>
  <si>
    <t>3 de marzo de 2025</t>
  </si>
  <si>
    <t>14 de marzo de 2025</t>
  </si>
  <si>
    <t>26 de marzo de 2025</t>
  </si>
  <si>
    <t>Responsabilidad Civil Extracontractual (PLO)</t>
  </si>
  <si>
    <t>42935-ASEGURADORA LÍDER CHUBB SEGUROS-COASEGURO CEDIDO A ALLIANZ (50%)</t>
  </si>
  <si>
    <t>SINIESTRO    214769  APL 214769</t>
  </si>
  <si>
    <t>$73.000.000 toda y cada pérdida</t>
  </si>
  <si>
    <t>DAÑOS ORIGINADOS POR UNA CONTAMINACIÓN PAULATINA O GRADUAL DEL MEDIO
AMBIENTE U OTRAS VARIACIONES PERJUDICIALES DEL AGUA, AIRE, SUELO, SUBSUELO, O BIEN POR
RUIDOS.</t>
  </si>
  <si>
    <t>PLO</t>
  </si>
  <si>
    <t>$60.000.000.000 Límite por evento</t>
  </si>
  <si>
    <t>01/12/2019-01/12/2020</t>
  </si>
  <si>
    <t xml:space="preserve">• Disminución de la suma asegurada por pago de indemnizaciones con cargo a la PÓLIZA 22590892
</t>
  </si>
  <si>
    <t>Consultada la siniestralidad, se registran pagos por la garantia PLO a corte de febrero de 2025 por valor de $625.000</t>
  </si>
  <si>
    <t>N/A</t>
  </si>
  <si>
    <t>CHUBBSEGUROS COLOMBIAS.A.</t>
  </si>
  <si>
    <t>ALLIANZSEGUROS 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</si>
</sst>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 #,##0_-;\-&quot;$&quot;\ * #,##0_-;_-&quot;$&quot;\ * &quot;-&quot;_-;_-@_-"/>
    <numFmt numFmtId="44" formatCode="_-&quot;$&quot;\ * #,##0.00_-;\-&quot;$&quot;\ * #,##0.00_-;_-&quot;$&quot;\ * &quot;-&quot;??_-;_-@_-"/>
    <numFmt numFmtId="164" formatCode="_-&quot;$&quot;\ * #,##0_-;\-&quot;$&quot;\ * #,##0_-;_-&quot;$&quot;\ * &quot;-&quot;??_-;_-@_-"/>
    <numFmt numFmtId="165" formatCode="&quot;$&quot;\ #,##0"/>
  </numFmts>
  <fonts count="12"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b/>
      <sz val="20"/>
      <color theme="0"/>
      <name val="Calibri"/>
      <family val="2"/>
      <scheme val="minor"/>
    </font>
    <font>
      <b/>
      <sz val="10"/>
      <color theme="0"/>
      <name val="Century Gothic"/>
      <family val="2"/>
    </font>
    <font>
      <sz val="10"/>
      <color theme="1"/>
      <name val="Century Gothic"/>
      <family val="2"/>
    </font>
    <font>
      <b/>
      <sz val="10"/>
      <color theme="1"/>
      <name val="Century Gothic"/>
      <family val="2"/>
    </font>
    <font>
      <sz val="1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108">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0" fontId="2" fillId="0" borderId="2" xfId="0" applyFont="1" applyBorder="1" applyAlignment="1">
      <alignment horizontal="justify" vertical="top"/>
    </xf>
    <xf numFmtId="0" fontId="8" fillId="8" borderId="9" xfId="0" applyFont="1" applyFill="1" applyBorder="1" applyAlignment="1">
      <alignment horizontal="center" vertical="center" wrapText="1"/>
    </xf>
    <xf numFmtId="0" fontId="8" fillId="8" borderId="10" xfId="0" applyFont="1" applyFill="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xf>
    <xf numFmtId="0" fontId="9" fillId="0" borderId="1" xfId="0" applyFont="1" applyBorder="1" applyAlignment="1">
      <alignment horizontal="left" vertical="center"/>
    </xf>
    <xf numFmtId="0" fontId="0" fillId="0" borderId="9" xfId="0" applyBorder="1" applyAlignment="1" applyProtection="1">
      <alignment horizontal="justify" vertical="top"/>
      <protection locked="0"/>
    </xf>
    <xf numFmtId="9" fontId="0" fillId="0" borderId="9" xfId="2" applyFont="1" applyBorder="1" applyAlignment="1" applyProtection="1">
      <alignment horizontal="center" vertical="top"/>
      <protection locked="0"/>
    </xf>
    <xf numFmtId="0" fontId="5" fillId="2" borderId="1" xfId="0" applyFont="1" applyFill="1" applyBorder="1" applyAlignment="1">
      <alignment horizontal="justify" vertical="top"/>
    </xf>
    <xf numFmtId="0" fontId="4" fillId="2" borderId="1" xfId="0" applyFont="1" applyFill="1" applyBorder="1" applyAlignment="1">
      <alignment horizontal="justify" vertical="center"/>
    </xf>
    <xf numFmtId="165" fontId="0" fillId="0" borderId="1" xfId="1" applyNumberFormat="1" applyFont="1" applyBorder="1" applyAlignment="1">
      <alignment horizontal="justify"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0" fontId="0" fillId="0" borderId="2" xfId="0" applyBorder="1" applyAlignment="1">
      <alignment horizontal="left" vertical="top"/>
    </xf>
    <xf numFmtId="0" fontId="0" fillId="0" borderId="3" xfId="0" applyBorder="1" applyAlignment="1">
      <alignment horizontal="left" vertical="top"/>
    </xf>
    <xf numFmtId="165" fontId="0" fillId="5" borderId="2" xfId="1" applyNumberFormat="1" applyFont="1" applyFill="1" applyBorder="1" applyAlignment="1">
      <alignment horizontal="justify" vertical="top"/>
    </xf>
    <xf numFmtId="42"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0" fillId="0" borderId="2" xfId="0" applyBorder="1" applyAlignment="1">
      <alignment horizontal="justify" vertical="top" wrapText="1"/>
    </xf>
    <xf numFmtId="0" fontId="0" fillId="0" borderId="3" xfId="0" applyBorder="1" applyAlignment="1">
      <alignment horizontal="justify" vertical="top" wrapText="1"/>
    </xf>
    <xf numFmtId="0" fontId="7" fillId="2" borderId="0" xfId="0" applyFont="1" applyFill="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7" fillId="2" borderId="4" xfId="0" applyFont="1" applyFill="1" applyBorder="1" applyAlignment="1">
      <alignment horizontal="center" vertical="top"/>
    </xf>
    <xf numFmtId="0" fontId="2" fillId="0" borderId="2" xfId="0" applyFont="1" applyBorder="1" applyAlignment="1">
      <alignment horizontal="center" vertical="top"/>
    </xf>
    <xf numFmtId="0" fontId="0" fillId="0" borderId="3" xfId="0" applyBorder="1" applyAlignment="1">
      <alignment horizontal="center" vertical="top"/>
    </xf>
    <xf numFmtId="0" fontId="0" fillId="0" borderId="2" xfId="0" applyBorder="1" applyAlignment="1">
      <alignment horizontal="center" vertical="top"/>
    </xf>
    <xf numFmtId="0" fontId="0" fillId="0" borderId="11" xfId="0" applyBorder="1" applyAlignment="1">
      <alignment horizontal="center" vertical="top"/>
    </xf>
    <xf numFmtId="42" fontId="0" fillId="5" borderId="0" xfId="1" applyFont="1" applyFill="1" applyBorder="1" applyAlignment="1">
      <alignment horizontal="center" vertical="top"/>
    </xf>
    <xf numFmtId="0" fontId="0" fillId="0" borderId="1" xfId="0"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0" fillId="0" borderId="11" xfId="0" applyBorder="1" applyAlignment="1" applyProtection="1">
      <alignment horizontal="justify" vertical="top"/>
      <protection locked="0"/>
    </xf>
    <xf numFmtId="0" fontId="7" fillId="2" borderId="11" xfId="0" applyFont="1" applyFill="1" applyBorder="1" applyAlignment="1" applyProtection="1">
      <alignment horizontal="center" vertical="top"/>
      <protection locked="0"/>
    </xf>
    <xf numFmtId="0" fontId="11" fillId="7" borderId="4" xfId="0" applyFont="1" applyFill="1"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7" borderId="5" xfId="0" applyFill="1" applyBorder="1" applyAlignment="1" applyProtection="1">
      <alignment horizontal="left" vertical="top" wrapText="1"/>
      <protection locked="0"/>
    </xf>
    <xf numFmtId="0" fontId="0" fillId="7"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2" fillId="0" borderId="1" xfId="0" applyFont="1" applyBorder="1" applyAlignment="1" applyProtection="1">
      <alignment horizontal="justify" vertical="top"/>
      <protection locked="0"/>
    </xf>
    <xf numFmtId="164" fontId="0" fillId="5" borderId="1" xfId="3" applyNumberFormat="1" applyFont="1" applyFill="1" applyBorder="1" applyAlignment="1">
      <alignment horizontal="justify" vertical="top"/>
    </xf>
    <xf numFmtId="0" fontId="0" fillId="0" borderId="1" xfId="0" applyBorder="1" applyAlignment="1">
      <alignment horizontal="center" vertical="top" wrapText="1"/>
    </xf>
    <xf numFmtId="0" fontId="3" fillId="2" borderId="4" xfId="0" applyFont="1" applyFill="1" applyBorder="1" applyAlignment="1">
      <alignment horizontal="center" vertical="top"/>
    </xf>
    <xf numFmtId="165" fontId="0" fillId="5" borderId="1" xfId="1" applyNumberFormat="1" applyFont="1" applyFill="1" applyBorder="1" applyAlignment="1">
      <alignment horizontal="justify" vertical="top"/>
    </xf>
    <xf numFmtId="165" fontId="0" fillId="5" borderId="1" xfId="3" applyNumberFormat="1" applyFont="1" applyFill="1" applyBorder="1" applyAlignment="1">
      <alignment horizontal="center"/>
    </xf>
    <xf numFmtId="0" fontId="0" fillId="5" borderId="1" xfId="0" applyFill="1" applyBorder="1" applyAlignment="1">
      <alignment horizontal="justify" vertical="top"/>
    </xf>
    <xf numFmtId="42" fontId="0" fillId="5" borderId="1" xfId="1" applyFont="1" applyFill="1" applyBorder="1" applyAlignment="1">
      <alignment horizontal="center" vertical="top"/>
    </xf>
    <xf numFmtId="0" fontId="0" fillId="7" borderId="1" xfId="0" applyFill="1" applyBorder="1" applyAlignment="1">
      <alignment horizontal="justify" vertical="top"/>
    </xf>
    <xf numFmtId="0" fontId="2" fillId="0" borderId="4" xfId="0" applyFont="1" applyBorder="1" applyAlignment="1">
      <alignment horizontal="center" vertical="top"/>
    </xf>
    <xf numFmtId="0" fontId="2" fillId="0" borderId="6" xfId="0" applyFont="1" applyBorder="1" applyAlignment="1">
      <alignment horizontal="center" vertical="top"/>
    </xf>
    <xf numFmtId="9" fontId="0" fillId="0" borderId="1" xfId="0" applyNumberFormat="1" applyBorder="1" applyAlignment="1">
      <alignment horizontal="justify" vertical="top"/>
    </xf>
  </cellXfs>
  <cellStyles count="4">
    <cellStyle name="Moneda" xfId="3"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2" tint="-0.749992370372631"/>
  </sheetPr>
  <dimension ref="A1:D35"/>
  <sheetViews>
    <sheetView topLeftCell="A18" zoomScale="90" zoomScaleNormal="90" workbookViewId="0">
      <selection activeCell="B5" sqref="B5:C5"/>
    </sheetView>
  </sheetViews>
  <sheetFormatPr baseColWidth="10" defaultColWidth="0" defaultRowHeight="14.5" x14ac:dyDescent="0.35"/>
  <cols>
    <col min="1" max="1" width="92.6328125" style="7" customWidth="1"/>
    <col min="2" max="2" width="63.81640625" style="7" customWidth="1"/>
    <col min="3" max="3" width="75.08984375" style="7" customWidth="1"/>
    <col min="4" max="16384" width="11.453125" style="2" hidden="1"/>
  </cols>
  <sheetData>
    <row r="1" spans="1:3" ht="28.5" customHeight="1" x14ac:dyDescent="0.35">
      <c r="A1" s="57" t="s">
        <v>0</v>
      </c>
      <c r="B1" s="57"/>
      <c r="C1" s="57"/>
    </row>
    <row r="2" spans="1:3" x14ac:dyDescent="0.35">
      <c r="A2" s="5" t="s">
        <v>1</v>
      </c>
      <c r="B2" s="60" t="s">
        <v>182</v>
      </c>
      <c r="C2" s="61"/>
    </row>
    <row r="3" spans="1:3" x14ac:dyDescent="0.35">
      <c r="A3" s="5" t="s">
        <v>2</v>
      </c>
      <c r="B3" s="58" t="s">
        <v>184</v>
      </c>
      <c r="C3" s="59"/>
    </row>
    <row r="4" spans="1:3" x14ac:dyDescent="0.35">
      <c r="A4" s="5" t="s">
        <v>3</v>
      </c>
      <c r="B4" s="58" t="s">
        <v>176</v>
      </c>
      <c r="C4" s="59"/>
    </row>
    <row r="5" spans="1:3" ht="14.5" customHeight="1" x14ac:dyDescent="0.35">
      <c r="A5" s="5" t="s">
        <v>4</v>
      </c>
      <c r="B5" s="58" t="s">
        <v>175</v>
      </c>
      <c r="C5" s="59"/>
    </row>
    <row r="6" spans="1:3" x14ac:dyDescent="0.35">
      <c r="A6" s="5" t="s">
        <v>5</v>
      </c>
      <c r="B6" s="45" t="s">
        <v>6</v>
      </c>
      <c r="C6" s="45"/>
    </row>
    <row r="7" spans="1:3" x14ac:dyDescent="0.35">
      <c r="A7" s="5" t="s">
        <v>7</v>
      </c>
      <c r="B7" s="58" t="s">
        <v>181</v>
      </c>
      <c r="C7" s="59"/>
    </row>
    <row r="8" spans="1:3" x14ac:dyDescent="0.35">
      <c r="A8" s="5" t="s">
        <v>8</v>
      </c>
      <c r="B8" s="55" t="s">
        <v>180</v>
      </c>
      <c r="C8" s="56"/>
    </row>
    <row r="9" spans="1:3" x14ac:dyDescent="0.35">
      <c r="A9" s="5" t="s">
        <v>9</v>
      </c>
      <c r="B9" s="55" t="s">
        <v>178</v>
      </c>
      <c r="C9" s="56"/>
    </row>
    <row r="10" spans="1:3" x14ac:dyDescent="0.35">
      <c r="A10" s="5" t="s">
        <v>10</v>
      </c>
      <c r="B10" s="55" t="s">
        <v>177</v>
      </c>
      <c r="C10" s="56"/>
    </row>
    <row r="11" spans="1:3" ht="23.25" customHeight="1" x14ac:dyDescent="0.35">
      <c r="A11" s="5" t="s">
        <v>11</v>
      </c>
      <c r="B11" s="55" t="s">
        <v>189</v>
      </c>
      <c r="C11" s="56"/>
    </row>
    <row r="12" spans="1:3" x14ac:dyDescent="0.35">
      <c r="A12" s="46" t="s">
        <v>12</v>
      </c>
      <c r="B12" s="45" t="s">
        <v>179</v>
      </c>
      <c r="C12" s="45"/>
    </row>
    <row r="13" spans="1:3" ht="30" customHeight="1" x14ac:dyDescent="0.35">
      <c r="A13" s="46"/>
      <c r="B13" s="45"/>
      <c r="C13" s="45"/>
    </row>
    <row r="14" spans="1:3" ht="73.5" customHeight="1" x14ac:dyDescent="0.35">
      <c r="A14" s="46"/>
      <c r="B14" s="45"/>
      <c r="C14" s="45"/>
    </row>
    <row r="15" spans="1:3" x14ac:dyDescent="0.35">
      <c r="A15" s="5" t="s">
        <v>13</v>
      </c>
      <c r="B15" s="49">
        <f>SUM(C17,C18,C20,C21,C23)</f>
        <v>921588955</v>
      </c>
      <c r="C15" s="50"/>
    </row>
    <row r="16" spans="1:3" ht="33.75" customHeight="1" x14ac:dyDescent="0.35">
      <c r="A16" s="51" t="s">
        <v>14</v>
      </c>
      <c r="B16" s="52" t="s">
        <v>15</v>
      </c>
      <c r="C16" s="52"/>
    </row>
    <row r="17" spans="1:3" ht="33.75" customHeight="1" x14ac:dyDescent="0.35">
      <c r="A17" s="51"/>
      <c r="B17" s="11" t="s">
        <v>16</v>
      </c>
      <c r="C17" s="43">
        <v>220358000</v>
      </c>
    </row>
    <row r="18" spans="1:3" ht="33.75" customHeight="1" x14ac:dyDescent="0.35">
      <c r="A18" s="51"/>
      <c r="B18" s="11" t="s">
        <v>17</v>
      </c>
      <c r="C18" s="43">
        <v>701230955</v>
      </c>
    </row>
    <row r="19" spans="1:3" x14ac:dyDescent="0.35">
      <c r="A19" s="51"/>
      <c r="B19" s="53" t="s">
        <v>18</v>
      </c>
      <c r="C19" s="54"/>
    </row>
    <row r="20" spans="1:3" x14ac:dyDescent="0.35">
      <c r="A20" s="51"/>
      <c r="B20" s="11"/>
      <c r="C20" s="6">
        <v>0</v>
      </c>
    </row>
    <row r="21" spans="1:3" x14ac:dyDescent="0.35">
      <c r="A21" s="51"/>
      <c r="B21" s="11"/>
      <c r="C21" s="6">
        <v>0</v>
      </c>
    </row>
    <row r="22" spans="1:3" x14ac:dyDescent="0.35">
      <c r="A22" s="51"/>
      <c r="B22" s="53" t="s">
        <v>19</v>
      </c>
      <c r="C22" s="54"/>
    </row>
    <row r="23" spans="1:3" x14ac:dyDescent="0.35">
      <c r="A23" s="51"/>
      <c r="B23" s="11"/>
      <c r="C23" s="16">
        <v>0</v>
      </c>
    </row>
    <row r="24" spans="1:3" x14ac:dyDescent="0.35">
      <c r="A24" s="5" t="s">
        <v>20</v>
      </c>
      <c r="B24" s="45" t="s">
        <v>183</v>
      </c>
      <c r="C24" s="45"/>
    </row>
    <row r="25" spans="1:3" x14ac:dyDescent="0.35">
      <c r="A25" s="5" t="s">
        <v>21</v>
      </c>
      <c r="B25" s="45" t="s">
        <v>185</v>
      </c>
      <c r="C25" s="45"/>
    </row>
    <row r="26" spans="1:3" x14ac:dyDescent="0.35">
      <c r="A26" s="5" t="s">
        <v>22</v>
      </c>
      <c r="B26" s="45" t="s">
        <v>190</v>
      </c>
      <c r="C26" s="45"/>
    </row>
    <row r="27" spans="1:3" x14ac:dyDescent="0.35">
      <c r="A27" s="5" t="s">
        <v>23</v>
      </c>
      <c r="B27" s="47" t="s">
        <v>187</v>
      </c>
      <c r="C27" s="48"/>
    </row>
    <row r="28" spans="1:3" x14ac:dyDescent="0.35">
      <c r="A28" s="5" t="s">
        <v>24</v>
      </c>
      <c r="B28" s="44" t="s">
        <v>186</v>
      </c>
      <c r="C28" s="44"/>
    </row>
    <row r="29" spans="1:3" x14ac:dyDescent="0.35">
      <c r="A29" s="5" t="s">
        <v>25</v>
      </c>
      <c r="B29" s="45" t="s">
        <v>188</v>
      </c>
      <c r="C29" s="45"/>
    </row>
    <row r="34" spans="4:4" x14ac:dyDescent="0.35">
      <c r="D34" s="2" t="str">
        <f t="shared" ref="D34:D35" si="0">UPPER(A34)</f>
        <v/>
      </c>
    </row>
    <row r="35" spans="4:4" x14ac:dyDescent="0.35">
      <c r="D35" s="2" t="str">
        <f t="shared" si="0"/>
        <v/>
      </c>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2" tint="-0.749992370372631"/>
  </sheetPr>
  <dimension ref="A1:C53"/>
  <sheetViews>
    <sheetView tabSelected="1" topLeftCell="A36" zoomScale="90" zoomScaleNormal="90" workbookViewId="0">
      <selection activeCell="B26" sqref="B26:C26"/>
    </sheetView>
  </sheetViews>
  <sheetFormatPr baseColWidth="10" defaultColWidth="0" defaultRowHeight="14.5" x14ac:dyDescent="0.35"/>
  <cols>
    <col min="1" max="1" width="44.453125" customWidth="1"/>
    <col min="2" max="2" width="25.81640625" customWidth="1"/>
    <col min="3" max="3" width="100.6328125" customWidth="1"/>
    <col min="4" max="16384" width="11.453125" hidden="1"/>
  </cols>
  <sheetData>
    <row r="1" spans="1:3" ht="26" x14ac:dyDescent="0.35">
      <c r="A1" s="72" t="s">
        <v>26</v>
      </c>
      <c r="B1" s="72"/>
      <c r="C1" s="72"/>
    </row>
    <row r="2" spans="1:3" x14ac:dyDescent="0.35">
      <c r="A2" s="13" t="s">
        <v>27</v>
      </c>
      <c r="B2" s="73" t="s">
        <v>191</v>
      </c>
      <c r="C2" s="74"/>
    </row>
    <row r="3" spans="1:3" x14ac:dyDescent="0.35">
      <c r="A3" s="5" t="s">
        <v>28</v>
      </c>
      <c r="B3" s="45" t="str">
        <f>'GENERALES NOTA 322'!B2:C2</f>
        <v>25307333300320230001400</v>
      </c>
      <c r="C3" s="45"/>
    </row>
    <row r="4" spans="1:3" x14ac:dyDescent="0.35">
      <c r="A4" s="5" t="s">
        <v>29</v>
      </c>
      <c r="B4" s="45" t="str">
        <f>'GENERALES NOTA 322'!B3:C3</f>
        <v>JUZGADO TERCERO ADMINISTRATIVO ORAL DEL CIRCUITO DE GIRARDOT</v>
      </c>
      <c r="C4" s="45"/>
    </row>
    <row r="5" spans="1:3" x14ac:dyDescent="0.35">
      <c r="A5" s="5" t="s">
        <v>30</v>
      </c>
      <c r="B5" s="45" t="str">
        <f>'GENERALES NOTA 322'!B4:C4</f>
        <v>LA ALCALDIA SILVANIA - EMPRESA DE ACUEDUCTO, ALCANTARILLADO Y ASEO DE SILVANIA S.A. E.S.P. EMPUSILVANIA</v>
      </c>
      <c r="C5" s="45"/>
    </row>
    <row r="6" spans="1:3" x14ac:dyDescent="0.35">
      <c r="A6" s="5" t="s">
        <v>31</v>
      </c>
      <c r="B6" s="45" t="str">
        <f>'GENERALES NOTA 322'!B5:C5</f>
        <v>JOSE GABRIEL PEREZ PEREZ (PRESUNTA VÍCTIMA DIRECTA)</v>
      </c>
      <c r="C6" s="45"/>
    </row>
    <row r="7" spans="1:3" x14ac:dyDescent="0.35">
      <c r="A7" s="5" t="s">
        <v>32</v>
      </c>
      <c r="B7" s="45" t="str">
        <f>'GENERALES NOTA 322'!B6:C6</f>
        <v>LLAMADA EN GARANTIA</v>
      </c>
      <c r="C7" s="45"/>
    </row>
    <row r="8" spans="1:3" x14ac:dyDescent="0.35">
      <c r="A8" s="13" t="s">
        <v>33</v>
      </c>
      <c r="B8" s="45">
        <v>22590892</v>
      </c>
      <c r="C8" s="45"/>
    </row>
    <row r="9" spans="1:3" x14ac:dyDescent="0.35">
      <c r="A9" s="13" t="s">
        <v>11</v>
      </c>
      <c r="B9" s="45" t="s">
        <v>194</v>
      </c>
      <c r="C9" s="45"/>
    </row>
    <row r="10" spans="1:3" x14ac:dyDescent="0.35">
      <c r="A10" s="13" t="s">
        <v>34</v>
      </c>
      <c r="B10" s="75" t="s">
        <v>195</v>
      </c>
      <c r="C10" s="76"/>
    </row>
    <row r="11" spans="1:3" x14ac:dyDescent="0.35">
      <c r="A11" s="13" t="s">
        <v>35</v>
      </c>
      <c r="B11" s="75" t="s">
        <v>192</v>
      </c>
      <c r="C11" s="74"/>
    </row>
    <row r="12" spans="1:3" x14ac:dyDescent="0.35">
      <c r="A12" s="13" t="s">
        <v>36</v>
      </c>
      <c r="B12" s="58" t="s">
        <v>142</v>
      </c>
      <c r="C12" s="59"/>
    </row>
    <row r="13" spans="1:3" x14ac:dyDescent="0.35">
      <c r="A13" s="13" t="s">
        <v>37</v>
      </c>
      <c r="B13" s="45" t="s">
        <v>196</v>
      </c>
      <c r="C13" s="45"/>
    </row>
    <row r="14" spans="1:3" x14ac:dyDescent="0.35">
      <c r="A14" s="13" t="s">
        <v>38</v>
      </c>
      <c r="B14" s="45" t="s">
        <v>137</v>
      </c>
      <c r="C14" s="45"/>
    </row>
    <row r="15" spans="1:3" x14ac:dyDescent="0.35">
      <c r="A15" s="13" t="s">
        <v>39</v>
      </c>
      <c r="B15" s="45" t="s">
        <v>137</v>
      </c>
      <c r="C15" s="45"/>
    </row>
    <row r="16" spans="1:3" x14ac:dyDescent="0.35">
      <c r="A16" s="70" t="s">
        <v>40</v>
      </c>
      <c r="B16" s="45"/>
      <c r="C16" s="45"/>
    </row>
    <row r="17" spans="1:3" x14ac:dyDescent="0.35">
      <c r="A17" s="71"/>
      <c r="B17" s="9" t="s">
        <v>41</v>
      </c>
      <c r="C17" s="10" t="s">
        <v>42</v>
      </c>
    </row>
    <row r="18" spans="1:3" ht="29" x14ac:dyDescent="0.35">
      <c r="A18" s="71"/>
      <c r="B18" s="11" t="s">
        <v>200</v>
      </c>
      <c r="C18" s="107">
        <v>0.5</v>
      </c>
    </row>
    <row r="19" spans="1:3" x14ac:dyDescent="0.35">
      <c r="A19" s="71"/>
      <c r="B19" s="11" t="s">
        <v>201</v>
      </c>
      <c r="C19" s="107">
        <v>0.5</v>
      </c>
    </row>
    <row r="20" spans="1:3" x14ac:dyDescent="0.35">
      <c r="A20" s="71"/>
      <c r="B20" s="11"/>
      <c r="C20" s="11"/>
    </row>
    <row r="21" spans="1:3" x14ac:dyDescent="0.35">
      <c r="A21" s="13" t="s">
        <v>43</v>
      </c>
      <c r="B21" s="45" t="s">
        <v>98</v>
      </c>
      <c r="C21" s="45"/>
    </row>
    <row r="22" spans="1:3" x14ac:dyDescent="0.35">
      <c r="A22" s="13" t="s">
        <v>44</v>
      </c>
      <c r="B22" s="58"/>
      <c r="C22" s="59"/>
    </row>
    <row r="23" spans="1:3" x14ac:dyDescent="0.35">
      <c r="A23" s="13" t="s">
        <v>45</v>
      </c>
      <c r="B23" s="45" t="s">
        <v>173</v>
      </c>
      <c r="C23" s="45"/>
    </row>
    <row r="24" spans="1:3" x14ac:dyDescent="0.35">
      <c r="A24" s="13" t="s">
        <v>46</v>
      </c>
      <c r="B24" s="45"/>
      <c r="C24" s="45"/>
    </row>
    <row r="25" spans="1:3" x14ac:dyDescent="0.35">
      <c r="A25" s="13" t="s">
        <v>47</v>
      </c>
      <c r="B25" s="45"/>
      <c r="C25" s="45"/>
    </row>
    <row r="26" spans="1:3" x14ac:dyDescent="0.35">
      <c r="A26" s="12" t="s">
        <v>48</v>
      </c>
      <c r="B26" s="45" t="s">
        <v>98</v>
      </c>
      <c r="C26" s="45"/>
    </row>
    <row r="27" spans="1:3" x14ac:dyDescent="0.35">
      <c r="A27" s="69" t="s">
        <v>49</v>
      </c>
      <c r="B27" s="69"/>
      <c r="C27" s="69"/>
    </row>
    <row r="28" spans="1:3" ht="14.5" customHeight="1" x14ac:dyDescent="0.35">
      <c r="A28" s="64" t="s">
        <v>50</v>
      </c>
      <c r="B28" s="65"/>
      <c r="C28" s="29" t="s">
        <v>193</v>
      </c>
    </row>
    <row r="29" spans="1:3" ht="14.5" customHeight="1" x14ac:dyDescent="0.35">
      <c r="A29" s="66" t="s">
        <v>51</v>
      </c>
      <c r="B29" s="67"/>
      <c r="C29" s="29"/>
    </row>
    <row r="30" spans="1:3" ht="14.5" customHeight="1" x14ac:dyDescent="0.35">
      <c r="A30" s="66" t="s">
        <v>197</v>
      </c>
      <c r="B30" s="67"/>
      <c r="C30" s="30" t="s">
        <v>198</v>
      </c>
    </row>
    <row r="31" spans="1:3" ht="14.5" customHeight="1" x14ac:dyDescent="0.35">
      <c r="A31" s="66" t="s">
        <v>52</v>
      </c>
      <c r="B31" s="67"/>
      <c r="C31" s="29"/>
    </row>
    <row r="32" spans="1:3" x14ac:dyDescent="0.35">
      <c r="A32" s="66" t="s">
        <v>53</v>
      </c>
      <c r="B32" s="67"/>
      <c r="C32" s="29"/>
    </row>
    <row r="33" spans="1:3" ht="14.5" customHeight="1" x14ac:dyDescent="0.35">
      <c r="A33" s="66" t="s">
        <v>54</v>
      </c>
      <c r="B33" s="67"/>
      <c r="C33" s="29"/>
    </row>
    <row r="34" spans="1:3" ht="14.5" customHeight="1" x14ac:dyDescent="0.35">
      <c r="A34" s="66" t="s">
        <v>55</v>
      </c>
      <c r="B34" s="67"/>
      <c r="C34" s="31"/>
    </row>
    <row r="35" spans="1:3" x14ac:dyDescent="0.35">
      <c r="A35" s="64" t="s">
        <v>56</v>
      </c>
      <c r="B35" s="65"/>
      <c r="C35" s="32"/>
    </row>
    <row r="36" spans="1:3" x14ac:dyDescent="0.35">
      <c r="A36" s="68" t="s">
        <v>57</v>
      </c>
      <c r="B36" s="68"/>
      <c r="C36" s="68"/>
    </row>
    <row r="37" spans="1:3" x14ac:dyDescent="0.35">
      <c r="A37" s="62" t="s">
        <v>58</v>
      </c>
      <c r="B37" s="62"/>
      <c r="C37" s="11" t="s">
        <v>199</v>
      </c>
    </row>
    <row r="38" spans="1:3" x14ac:dyDescent="0.35">
      <c r="A38" s="62" t="s">
        <v>59</v>
      </c>
      <c r="B38" s="62"/>
      <c r="C38" s="11" t="s">
        <v>199</v>
      </c>
    </row>
    <row r="39" spans="1:3" x14ac:dyDescent="0.35">
      <c r="A39" s="62" t="s">
        <v>60</v>
      </c>
      <c r="B39" s="62"/>
      <c r="C39" s="11" t="s">
        <v>199</v>
      </c>
    </row>
    <row r="40" spans="1:3" x14ac:dyDescent="0.35">
      <c r="A40" s="62" t="s">
        <v>61</v>
      </c>
      <c r="B40" s="62"/>
      <c r="C40" s="11" t="s">
        <v>199</v>
      </c>
    </row>
    <row r="41" spans="1:3" x14ac:dyDescent="0.35">
      <c r="A41" s="62" t="s">
        <v>62</v>
      </c>
      <c r="B41" s="62"/>
      <c r="C41" s="11" t="s">
        <v>199</v>
      </c>
    </row>
    <row r="42" spans="1:3" x14ac:dyDescent="0.35">
      <c r="A42" s="62" t="s">
        <v>63</v>
      </c>
      <c r="B42" s="62"/>
      <c r="C42" s="11" t="s">
        <v>199</v>
      </c>
    </row>
    <row r="43" spans="1:3" x14ac:dyDescent="0.35">
      <c r="A43" s="62" t="s">
        <v>64</v>
      </c>
      <c r="B43" s="62"/>
      <c r="C43" s="11" t="s">
        <v>199</v>
      </c>
    </row>
    <row r="44" spans="1:3" x14ac:dyDescent="0.35">
      <c r="A44" s="62" t="s">
        <v>65</v>
      </c>
      <c r="B44" s="62"/>
      <c r="C44" s="11" t="s">
        <v>199</v>
      </c>
    </row>
    <row r="45" spans="1:3" x14ac:dyDescent="0.35">
      <c r="A45" s="62" t="s">
        <v>66</v>
      </c>
      <c r="B45" s="62"/>
      <c r="C45" s="11" t="s">
        <v>199</v>
      </c>
    </row>
    <row r="46" spans="1:3" x14ac:dyDescent="0.35">
      <c r="A46" s="62" t="s">
        <v>67</v>
      </c>
      <c r="B46" s="62"/>
      <c r="C46" s="11" t="s">
        <v>199</v>
      </c>
    </row>
    <row r="47" spans="1:3" x14ac:dyDescent="0.35">
      <c r="A47" s="62" t="s">
        <v>68</v>
      </c>
      <c r="B47" s="62"/>
      <c r="C47" s="11" t="s">
        <v>199</v>
      </c>
    </row>
    <row r="48" spans="1:3" x14ac:dyDescent="0.35">
      <c r="A48" s="62" t="s">
        <v>69</v>
      </c>
      <c r="B48" s="62"/>
      <c r="C48" s="11" t="s">
        <v>199</v>
      </c>
    </row>
    <row r="49" spans="1:3" x14ac:dyDescent="0.35">
      <c r="A49" s="62" t="s">
        <v>70</v>
      </c>
      <c r="B49" s="62"/>
      <c r="C49" s="11" t="s">
        <v>199</v>
      </c>
    </row>
    <row r="50" spans="1:3" x14ac:dyDescent="0.35">
      <c r="A50" s="62" t="s">
        <v>71</v>
      </c>
      <c r="B50" s="62"/>
      <c r="C50" s="11" t="s">
        <v>199</v>
      </c>
    </row>
    <row r="51" spans="1:3" x14ac:dyDescent="0.35">
      <c r="A51" s="62" t="s">
        <v>72</v>
      </c>
      <c r="B51" s="62"/>
      <c r="C51" s="11" t="s">
        <v>199</v>
      </c>
    </row>
    <row r="52" spans="1:3" x14ac:dyDescent="0.35">
      <c r="A52" s="62" t="s">
        <v>73</v>
      </c>
      <c r="B52" s="62"/>
      <c r="C52" s="11" t="s">
        <v>199</v>
      </c>
    </row>
    <row r="53" spans="1:3" x14ac:dyDescent="0.35">
      <c r="A53" s="63"/>
      <c r="B53" s="63"/>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0000000}">
          <x14:formula1>
            <xm:f>Hoja2!$D$2:$D$3</xm:f>
          </x14:formula1>
          <xm:sqref>B22:C22</xm:sqref>
        </x14:dataValidation>
        <x14:dataValidation type="list" allowBlank="1" showInputMessage="1" showErrorMessage="1" xr:uid="{00000000-0002-0000-0100-000001000000}">
          <x14:formula1>
            <xm:f>Hoja2!$C$2:$C$4</xm:f>
          </x14:formula1>
          <xm:sqref>B16:C16</xm:sqref>
        </x14:dataValidation>
        <x14:dataValidation type="list" allowBlank="1" showInputMessage="1" showErrorMessage="1" xr:uid="{00000000-0002-0000-0100-000002000000}">
          <x14:formula1>
            <xm:f>Hoja2!$A$2:$A$5</xm:f>
          </x14:formula1>
          <xm:sqref>B12:C12</xm:sqref>
        </x14:dataValidation>
        <x14:dataValidation type="list" allowBlank="1" showInputMessage="1" showErrorMessage="1" xr:uid="{00000000-0002-0000-0100-000003000000}">
          <x14:formula1>
            <xm:f>Hoja2!$E$2:$E$8</xm:f>
          </x14:formula1>
          <xm:sqref>B23:C23</xm:sqref>
        </x14:dataValidation>
        <x14:dataValidation type="list" allowBlank="1" showInputMessage="1" showErrorMessage="1" xr:uid="{00000000-0002-0000-0100-000004000000}">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2" tint="-0.749992370372631"/>
  </sheetPr>
  <dimension ref="A1:XFC45"/>
  <sheetViews>
    <sheetView zoomScaleNormal="100" workbookViewId="0">
      <selection activeCell="B17" sqref="B17:C17"/>
    </sheetView>
  </sheetViews>
  <sheetFormatPr baseColWidth="10" defaultColWidth="0" defaultRowHeight="14.5" x14ac:dyDescent="0.35"/>
  <cols>
    <col min="1" max="1" width="52.08984375" customWidth="1"/>
    <col min="2" max="2" width="35.453125" customWidth="1"/>
    <col min="3" max="3" width="96" customWidth="1"/>
    <col min="4" max="8" width="11.453125" hidden="1" customWidth="1"/>
    <col min="9" max="9" width="12" hidden="1" customWidth="1"/>
    <col min="10" max="16383" width="11.453125" hidden="1"/>
    <col min="16384" max="16384" width="7" hidden="1" customWidth="1"/>
  </cols>
  <sheetData>
    <row r="1" spans="1:6" ht="26" x14ac:dyDescent="0.35">
      <c r="A1" s="72" t="s">
        <v>74</v>
      </c>
      <c r="B1" s="72"/>
      <c r="C1" s="72"/>
    </row>
    <row r="2" spans="1:6" x14ac:dyDescent="0.35">
      <c r="A2" s="20" t="s">
        <v>27</v>
      </c>
      <c r="B2" s="94" t="str">
        <f>'GENERALES NOTA 321'!B2:C2</f>
        <v>SINIESTRO    214769  APL 214769</v>
      </c>
      <c r="C2" s="95"/>
    </row>
    <row r="3" spans="1:6" x14ac:dyDescent="0.35">
      <c r="A3" s="21" t="s">
        <v>28</v>
      </c>
      <c r="B3" s="79" t="str">
        <f>'GENERALES NOTA 321'!B3:C3</f>
        <v>25307333300320230001400</v>
      </c>
      <c r="C3" s="79"/>
    </row>
    <row r="4" spans="1:6" x14ac:dyDescent="0.35">
      <c r="A4" s="21" t="s">
        <v>29</v>
      </c>
      <c r="B4" s="79" t="str">
        <f>'GENERALES NOTA 321'!B4:C4</f>
        <v>JUZGADO TERCERO ADMINISTRATIVO ORAL DEL CIRCUITO DE GIRARDOT</v>
      </c>
      <c r="C4" s="79"/>
    </row>
    <row r="5" spans="1:6" x14ac:dyDescent="0.35">
      <c r="A5" s="21" t="s">
        <v>30</v>
      </c>
      <c r="B5" s="79" t="str">
        <f>'GENERALES NOTA 321'!B5:C5</f>
        <v>LA ALCALDIA SILVANIA - EMPRESA DE ACUEDUCTO, ALCANTARILLADO Y ASEO DE SILVANIA S.A. E.S.P. EMPUSILVANIA</v>
      </c>
      <c r="C5" s="79"/>
    </row>
    <row r="6" spans="1:6" ht="14.5" customHeight="1" x14ac:dyDescent="0.35">
      <c r="A6" s="21" t="s">
        <v>31</v>
      </c>
      <c r="B6" s="79" t="str">
        <f>'GENERALES NOTA 321'!B6:C6</f>
        <v>JOSE GABRIEL PEREZ PEREZ (PRESUNTA VÍCTIMA DIRECTA)</v>
      </c>
      <c r="C6" s="79"/>
    </row>
    <row r="7" spans="1:6" x14ac:dyDescent="0.35">
      <c r="A7" s="21" t="s">
        <v>32</v>
      </c>
      <c r="B7" s="79" t="str">
        <f>'GENERALES NOTA 321'!B7:C7</f>
        <v>LLAMADA EN GARANTIA</v>
      </c>
      <c r="C7" s="79"/>
    </row>
    <row r="8" spans="1:6" ht="29" x14ac:dyDescent="0.35">
      <c r="A8" s="21" t="s">
        <v>75</v>
      </c>
      <c r="B8" s="90">
        <f>'GENERALES NOTA 322'!B15:C15</f>
        <v>921588955</v>
      </c>
      <c r="C8" s="91"/>
    </row>
    <row r="9" spans="1:6" x14ac:dyDescent="0.35">
      <c r="A9" s="96" t="s">
        <v>76</v>
      </c>
      <c r="B9" s="82" t="s">
        <v>15</v>
      </c>
      <c r="C9" s="83"/>
    </row>
    <row r="10" spans="1:6" x14ac:dyDescent="0.35">
      <c r="A10" s="96"/>
      <c r="B10" s="22" t="s">
        <v>16</v>
      </c>
      <c r="C10" s="19">
        <f>'GENERALES NOTA 322'!C17</f>
        <v>220358000</v>
      </c>
    </row>
    <row r="11" spans="1:6" x14ac:dyDescent="0.35">
      <c r="A11" s="96"/>
      <c r="B11" s="22" t="s">
        <v>17</v>
      </c>
      <c r="C11" s="19">
        <f>'GENERALES NOTA 322'!C18</f>
        <v>701230955</v>
      </c>
    </row>
    <row r="12" spans="1:6" x14ac:dyDescent="0.35">
      <c r="A12" s="96"/>
      <c r="B12" s="82"/>
      <c r="C12" s="83"/>
    </row>
    <row r="13" spans="1:6" x14ac:dyDescent="0.35">
      <c r="A13" s="96"/>
      <c r="B13" s="22" t="s">
        <v>77</v>
      </c>
      <c r="C13" s="24"/>
    </row>
    <row r="14" spans="1:6" x14ac:dyDescent="0.35">
      <c r="A14" s="96"/>
      <c r="B14" s="22" t="s">
        <v>78</v>
      </c>
      <c r="C14" s="24"/>
      <c r="E14" t="s">
        <v>79</v>
      </c>
      <c r="F14" s="17">
        <v>0.7</v>
      </c>
    </row>
    <row r="15" spans="1:6" x14ac:dyDescent="0.35">
      <c r="A15" s="23" t="s">
        <v>80</v>
      </c>
      <c r="B15" s="94" t="s">
        <v>81</v>
      </c>
      <c r="C15" s="95"/>
    </row>
    <row r="16" spans="1:6" ht="89.25" customHeight="1" x14ac:dyDescent="0.35">
      <c r="A16" s="21" t="s">
        <v>82</v>
      </c>
      <c r="B16" s="92"/>
      <c r="C16" s="93"/>
    </row>
    <row r="17" spans="1:3" ht="28.5" customHeight="1" x14ac:dyDescent="0.35">
      <c r="A17" s="14" t="s">
        <v>83</v>
      </c>
      <c r="B17" s="77">
        <f>((C19+C20+C22+C23)-C26)*C25*C27</f>
        <v>100</v>
      </c>
      <c r="C17" s="77"/>
    </row>
    <row r="18" spans="1:3" x14ac:dyDescent="0.35">
      <c r="A18" s="23" t="s">
        <v>84</v>
      </c>
      <c r="B18" s="84" t="s">
        <v>15</v>
      </c>
      <c r="C18" s="85"/>
    </row>
    <row r="19" spans="1:3" x14ac:dyDescent="0.35">
      <c r="A19" s="80"/>
      <c r="B19" s="22" t="s">
        <v>16</v>
      </c>
      <c r="C19" s="19"/>
    </row>
    <row r="20" spans="1:3" x14ac:dyDescent="0.35">
      <c r="A20" s="81"/>
      <c r="B20" s="22" t="s">
        <v>17</v>
      </c>
      <c r="C20" s="19">
        <v>100</v>
      </c>
    </row>
    <row r="21" spans="1:3" x14ac:dyDescent="0.35">
      <c r="A21" s="81"/>
      <c r="B21" s="82" t="s">
        <v>18</v>
      </c>
      <c r="C21" s="83"/>
    </row>
    <row r="22" spans="1:3" x14ac:dyDescent="0.35">
      <c r="A22" s="81"/>
      <c r="B22" s="22" t="s">
        <v>77</v>
      </c>
      <c r="C22" s="19">
        <v>0</v>
      </c>
    </row>
    <row r="23" spans="1:3" ht="29" x14ac:dyDescent="0.35">
      <c r="A23" s="81"/>
      <c r="B23" s="22" t="s">
        <v>85</v>
      </c>
      <c r="C23" s="19">
        <v>0</v>
      </c>
    </row>
    <row r="24" spans="1:3" x14ac:dyDescent="0.35">
      <c r="A24" s="81"/>
      <c r="B24" s="82" t="s">
        <v>86</v>
      </c>
      <c r="C24" s="83"/>
    </row>
    <row r="25" spans="1:3" x14ac:dyDescent="0.35">
      <c r="A25" s="25"/>
      <c r="B25" s="22" t="s">
        <v>87</v>
      </c>
      <c r="C25" s="26">
        <v>1</v>
      </c>
    </row>
    <row r="26" spans="1:3" x14ac:dyDescent="0.35">
      <c r="A26" s="27"/>
      <c r="B26" s="22" t="s">
        <v>35</v>
      </c>
      <c r="C26" s="28">
        <v>0</v>
      </c>
    </row>
    <row r="27" spans="1:3" x14ac:dyDescent="0.35">
      <c r="A27" s="27"/>
      <c r="B27" s="22" t="s">
        <v>88</v>
      </c>
      <c r="C27" s="26">
        <v>1</v>
      </c>
    </row>
    <row r="28" spans="1:3" x14ac:dyDescent="0.35">
      <c r="A28" s="18" t="s">
        <v>89</v>
      </c>
      <c r="B28" s="77">
        <f>IFERROR(B17*(VLOOKUP(B15,Hoja2!$G$1:$H$6,2,0)),16666)</f>
        <v>16666</v>
      </c>
      <c r="C28" s="77"/>
    </row>
    <row r="29" spans="1:3" ht="103.5" customHeight="1" x14ac:dyDescent="0.35">
      <c r="A29" s="21" t="s">
        <v>90</v>
      </c>
      <c r="B29" s="78"/>
      <c r="C29" s="79"/>
    </row>
    <row r="30" spans="1:3" ht="132" customHeight="1" x14ac:dyDescent="0.35">
      <c r="A30" s="21" t="s">
        <v>91</v>
      </c>
      <c r="B30" s="86"/>
      <c r="C30" s="87"/>
    </row>
    <row r="32" spans="1:3" x14ac:dyDescent="0.35">
      <c r="A32" s="27"/>
      <c r="B32" s="27"/>
      <c r="C32" s="27"/>
    </row>
    <row r="33" spans="1:3" ht="26" x14ac:dyDescent="0.35">
      <c r="A33" s="88" t="s">
        <v>92</v>
      </c>
      <c r="B33" s="88"/>
      <c r="C33" s="88"/>
    </row>
    <row r="34" spans="1:3" x14ac:dyDescent="0.35">
      <c r="A34" s="89" t="s">
        <v>93</v>
      </c>
      <c r="B34" s="89"/>
      <c r="C34" s="89"/>
    </row>
    <row r="35" spans="1:3" x14ac:dyDescent="0.35">
      <c r="A35" s="34" t="s">
        <v>94</v>
      </c>
      <c r="B35" s="34" t="s">
        <v>95</v>
      </c>
      <c r="C35" s="35" t="s">
        <v>96</v>
      </c>
    </row>
    <row r="36" spans="1:3" ht="25" x14ac:dyDescent="0.35">
      <c r="A36" s="36" t="s">
        <v>97</v>
      </c>
      <c r="B36" s="37" t="s">
        <v>98</v>
      </c>
      <c r="C36" s="36" t="s">
        <v>99</v>
      </c>
    </row>
    <row r="37" spans="1:3" ht="50" x14ac:dyDescent="0.35">
      <c r="A37" s="36" t="s">
        <v>100</v>
      </c>
      <c r="B37" s="37" t="s">
        <v>98</v>
      </c>
      <c r="C37" s="36" t="s">
        <v>101</v>
      </c>
    </row>
    <row r="38" spans="1:3" ht="37.5" x14ac:dyDescent="0.35">
      <c r="A38" s="36" t="s">
        <v>102</v>
      </c>
      <c r="B38" s="37" t="s">
        <v>98</v>
      </c>
      <c r="C38" s="36" t="s">
        <v>103</v>
      </c>
    </row>
    <row r="39" spans="1:3" ht="25" x14ac:dyDescent="0.35">
      <c r="A39" s="36" t="s">
        <v>104</v>
      </c>
      <c r="B39" s="37" t="s">
        <v>98</v>
      </c>
      <c r="C39" s="36" t="s">
        <v>105</v>
      </c>
    </row>
    <row r="40" spans="1:3" x14ac:dyDescent="0.35">
      <c r="A40" s="36" t="s">
        <v>106</v>
      </c>
      <c r="B40" s="37" t="s">
        <v>98</v>
      </c>
      <c r="C40" s="38"/>
    </row>
    <row r="41" spans="1:3" ht="25" x14ac:dyDescent="0.35">
      <c r="A41" s="36" t="s">
        <v>107</v>
      </c>
      <c r="B41" s="37" t="s">
        <v>98</v>
      </c>
      <c r="C41" s="36" t="s">
        <v>108</v>
      </c>
    </row>
    <row r="42" spans="1:3" ht="25" x14ac:dyDescent="0.35">
      <c r="A42" s="36" t="s">
        <v>109</v>
      </c>
      <c r="B42" s="37" t="s">
        <v>98</v>
      </c>
      <c r="C42" s="36" t="s">
        <v>110</v>
      </c>
    </row>
    <row r="43" spans="1:3" x14ac:dyDescent="0.35">
      <c r="A43" s="36" t="s">
        <v>111</v>
      </c>
      <c r="B43" s="37" t="s">
        <v>98</v>
      </c>
      <c r="C43" s="38" t="s">
        <v>112</v>
      </c>
    </row>
    <row r="44" spans="1:3" ht="25" x14ac:dyDescent="0.35">
      <c r="A44" s="36" t="s">
        <v>113</v>
      </c>
      <c r="B44" s="37" t="s">
        <v>98</v>
      </c>
      <c r="C44" s="38" t="s">
        <v>114</v>
      </c>
    </row>
    <row r="45" spans="1:3" ht="25" x14ac:dyDescent="0.35">
      <c r="A45" s="36" t="s">
        <v>115</v>
      </c>
      <c r="B45" s="37" t="s">
        <v>98</v>
      </c>
      <c r="C45" s="38" t="s">
        <v>116</v>
      </c>
    </row>
  </sheetData>
  <sheetProtection algorithmName="SHA-512" hashValue="nrSR34g+b0+nT98fyhlT8cvTBDoWlBSBn8EdwVTlI2g1c3IN/b61IoGa3wj0uVn7XVWBEfqn2kb2jOqdDVU6hQ==" saltValue="FC7iqkhrX/AphMWRt/a68A==" spinCount="100000" sheet="1"/>
  <mergeCells count="23">
    <mergeCell ref="B30:C30"/>
    <mergeCell ref="A33:C33"/>
    <mergeCell ref="A34:C34"/>
    <mergeCell ref="A1:C1"/>
    <mergeCell ref="B8:C8"/>
    <mergeCell ref="B16:C16"/>
    <mergeCell ref="B15:C15"/>
    <mergeCell ref="B2:C2"/>
    <mergeCell ref="B3:C3"/>
    <mergeCell ref="B4:C4"/>
    <mergeCell ref="B5:C5"/>
    <mergeCell ref="B6:C6"/>
    <mergeCell ref="B7:C7"/>
    <mergeCell ref="A9:A14"/>
    <mergeCell ref="B9:C9"/>
    <mergeCell ref="B12:C12"/>
    <mergeCell ref="B17:C17"/>
    <mergeCell ref="B29:C29"/>
    <mergeCell ref="A19:A24"/>
    <mergeCell ref="B21:C21"/>
    <mergeCell ref="B24:C24"/>
    <mergeCell ref="B28:C28"/>
    <mergeCell ref="B18:C18"/>
  </mergeCells>
  <dataValidations count="1">
    <dataValidation type="decimal" operator="lessThanOrEqual" allowBlank="1" showInputMessage="1" showErrorMessage="1" sqref="C25" xr:uid="{00000000-0002-0000-0200-000000000000}">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1000000}">
          <x14:formula1>
            <xm:f>Hoja2!$G$1:$G$7</xm:f>
          </x14:formula1>
          <xm:sqref>B15:C15</xm:sqref>
        </x14:dataValidation>
        <x14:dataValidation type="list" allowBlank="1" showInputMessage="1" showErrorMessage="1" xr:uid="{00000000-0002-0000-0200-000002000000}">
          <x14:formula1>
            <xm:f>Hoja2!$B$1:$B$2</xm:f>
          </x14:formula1>
          <xm:sqref>B36:B45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theme="2" tint="-0.749992370372631"/>
  </sheetPr>
  <dimension ref="A1:C17"/>
  <sheetViews>
    <sheetView topLeftCell="A3" zoomScaleNormal="100" workbookViewId="0">
      <selection activeCell="B8" sqref="B8:C8"/>
    </sheetView>
  </sheetViews>
  <sheetFormatPr baseColWidth="10" defaultColWidth="0" defaultRowHeight="14.5" x14ac:dyDescent="0.35"/>
  <cols>
    <col min="1" max="1" width="62.36328125" customWidth="1"/>
    <col min="2" max="3" width="69.36328125" customWidth="1"/>
    <col min="4" max="16384" width="10.81640625" hidden="1"/>
  </cols>
  <sheetData>
    <row r="1" spans="1:3" ht="26" x14ac:dyDescent="0.35">
      <c r="A1" s="72" t="s">
        <v>117</v>
      </c>
      <c r="B1" s="72"/>
      <c r="C1" s="72"/>
    </row>
    <row r="2" spans="1:3" ht="17" customHeight="1" x14ac:dyDescent="0.35">
      <c r="A2" s="33" t="s">
        <v>27</v>
      </c>
      <c r="B2" s="75" t="str">
        <f>'GENERALES NOTA 321'!B2:C2</f>
        <v>SINIESTRO    214769  APL 214769</v>
      </c>
      <c r="C2" s="74"/>
    </row>
    <row r="3" spans="1:3" ht="16" customHeight="1" x14ac:dyDescent="0.35">
      <c r="A3" s="5" t="s">
        <v>1</v>
      </c>
      <c r="B3" s="45" t="str">
        <f>'GENERALES NOTA 322'!B2:C2</f>
        <v>25307333300320230001400</v>
      </c>
      <c r="C3" s="45"/>
    </row>
    <row r="4" spans="1:3" x14ac:dyDescent="0.35">
      <c r="A4" s="5" t="s">
        <v>2</v>
      </c>
      <c r="B4" s="45" t="str">
        <f>'GENERALES NOTA 322'!B3:C3</f>
        <v>JUZGADO TERCERO ADMINISTRATIVO ORAL DEL CIRCUITO DE GIRARDOT</v>
      </c>
      <c r="C4" s="45"/>
    </row>
    <row r="5" spans="1:3" ht="29" customHeight="1" x14ac:dyDescent="0.35">
      <c r="A5" s="5" t="s">
        <v>3</v>
      </c>
      <c r="B5" s="45" t="str">
        <f>'GENERALES NOTA 322'!B4:C4</f>
        <v>LA ALCALDIA SILVANIA - EMPRESA DE ACUEDUCTO, ALCANTARILLADO Y ASEO DE SILVANIA S.A. E.S.P. EMPUSILVANIA</v>
      </c>
      <c r="C5" s="45"/>
    </row>
    <row r="6" spans="1:3" x14ac:dyDescent="0.35">
      <c r="A6" s="5" t="s">
        <v>4</v>
      </c>
      <c r="B6" s="45" t="str">
        <f>'GENERALES NOTA 322'!B5:C5</f>
        <v>JOSE GABRIEL PEREZ PEREZ (PRESUNTA VÍCTIMA DIRECTA)</v>
      </c>
      <c r="C6" s="45"/>
    </row>
    <row r="7" spans="1:3" ht="43.5" customHeight="1" x14ac:dyDescent="0.35">
      <c r="A7" s="5" t="s">
        <v>5</v>
      </c>
      <c r="B7" s="45" t="str">
        <f>'GENERALES NOTA 322'!B6:C6</f>
        <v>LLAMADA EN GARANTIA</v>
      </c>
      <c r="C7" s="45"/>
    </row>
    <row r="8" spans="1:3" x14ac:dyDescent="0.35">
      <c r="A8" s="5" t="s">
        <v>118</v>
      </c>
      <c r="B8" s="45" t="s">
        <v>81</v>
      </c>
      <c r="C8" s="45"/>
    </row>
    <row r="9" spans="1:3" x14ac:dyDescent="0.35">
      <c r="A9" s="15" t="s">
        <v>84</v>
      </c>
      <c r="B9" s="97"/>
      <c r="C9" s="97"/>
    </row>
    <row r="10" spans="1:3" x14ac:dyDescent="0.35">
      <c r="A10" s="15" t="s">
        <v>119</v>
      </c>
      <c r="B10" s="45"/>
      <c r="C10" s="45"/>
    </row>
    <row r="11" spans="1:3" x14ac:dyDescent="0.35">
      <c r="A11" s="15" t="s">
        <v>54</v>
      </c>
      <c r="B11" s="98"/>
      <c r="C11" s="63"/>
    </row>
    <row r="12" spans="1:3" ht="29" x14ac:dyDescent="0.35">
      <c r="A12" s="5" t="s">
        <v>120</v>
      </c>
      <c r="B12" s="45"/>
      <c r="C12" s="45"/>
    </row>
    <row r="13" spans="1:3" ht="29" x14ac:dyDescent="0.35">
      <c r="A13" s="5" t="s">
        <v>121</v>
      </c>
      <c r="B13" s="45"/>
      <c r="C13" s="45"/>
    </row>
    <row r="14" spans="1:3" x14ac:dyDescent="0.35">
      <c r="A14" s="5" t="s">
        <v>122</v>
      </c>
      <c r="B14" s="75"/>
      <c r="C14" s="74"/>
    </row>
    <row r="15" spans="1:3" x14ac:dyDescent="0.35">
      <c r="A15" s="15" t="s">
        <v>123</v>
      </c>
      <c r="B15" s="45"/>
      <c r="C15" s="45"/>
    </row>
    <row r="16" spans="1:3" ht="100.5" customHeight="1" x14ac:dyDescent="0.35">
      <c r="A16" s="11" t="s">
        <v>124</v>
      </c>
      <c r="B16" s="63"/>
      <c r="C16" s="63"/>
    </row>
    <row r="17" ht="36.5" customHeight="1" x14ac:dyDescent="0.35"/>
  </sheetData>
  <mergeCells count="16">
    <mergeCell ref="B12:C12"/>
    <mergeCell ref="B13:C13"/>
    <mergeCell ref="B15:C15"/>
    <mergeCell ref="B16:C16"/>
    <mergeCell ref="B14:C14"/>
    <mergeCell ref="B7:C7"/>
    <mergeCell ref="B8:C8"/>
    <mergeCell ref="B9:C9"/>
    <mergeCell ref="B10:C10"/>
    <mergeCell ref="B11:C11"/>
    <mergeCell ref="B6:C6"/>
    <mergeCell ref="A1:C1"/>
    <mergeCell ref="B2:C2"/>
    <mergeCell ref="B3:C3"/>
    <mergeCell ref="B4:C4"/>
    <mergeCell ref="B5:C5"/>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Hoja2!$G$1:$G$7</xm:f>
          </x14:formula1>
          <xm:sqref>B8:C8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sheetPr>
  <dimension ref="A1:H24"/>
  <sheetViews>
    <sheetView zoomScaleNormal="100" workbookViewId="0">
      <selection activeCell="C15" sqref="C15"/>
    </sheetView>
  </sheetViews>
  <sheetFormatPr baseColWidth="10" defaultColWidth="0" defaultRowHeight="14.5" x14ac:dyDescent="0.35"/>
  <cols>
    <col min="1" max="1" width="54.453125" customWidth="1"/>
    <col min="2" max="2" width="23.453125" customWidth="1"/>
    <col min="3" max="3" width="98.81640625" customWidth="1"/>
    <col min="4" max="8" width="0" hidden="1" customWidth="1"/>
    <col min="9" max="16384" width="11.453125" hidden="1"/>
  </cols>
  <sheetData>
    <row r="1" spans="1:3" ht="18.5" x14ac:dyDescent="0.35">
      <c r="A1" s="99" t="s">
        <v>125</v>
      </c>
      <c r="B1" s="99"/>
      <c r="C1" s="99"/>
    </row>
    <row r="2" spans="1:3" x14ac:dyDescent="0.35">
      <c r="A2" s="33" t="s">
        <v>27</v>
      </c>
      <c r="B2" s="75" t="str">
        <f>'GENERALES NOTA 321'!B2:C2</f>
        <v>SINIESTRO    214769  APL 214769</v>
      </c>
      <c r="C2" s="74"/>
    </row>
    <row r="3" spans="1:3" ht="23.5" customHeight="1" x14ac:dyDescent="0.35">
      <c r="A3" s="5" t="s">
        <v>28</v>
      </c>
      <c r="B3" s="45" t="str">
        <f>'GENERALES NOTA 322'!B2:C2</f>
        <v>25307333300320230001400</v>
      </c>
      <c r="C3" s="45"/>
    </row>
    <row r="4" spans="1:3" x14ac:dyDescent="0.35">
      <c r="A4" s="5" t="s">
        <v>29</v>
      </c>
      <c r="B4" s="45" t="str">
        <f>'GENERALES NOTA 322'!B3:C3</f>
        <v>JUZGADO TERCERO ADMINISTRATIVO ORAL DEL CIRCUITO DE GIRARDOT</v>
      </c>
      <c r="C4" s="45"/>
    </row>
    <row r="5" spans="1:3" x14ac:dyDescent="0.35">
      <c r="A5" s="5" t="s">
        <v>30</v>
      </c>
      <c r="B5" s="45" t="str">
        <f>'GENERALES NOTA 322'!B4:C4</f>
        <v>LA ALCALDIA SILVANIA - EMPRESA DE ACUEDUCTO, ALCANTARILLADO Y ASEO DE SILVANIA S.A. E.S.P. EMPUSILVANIA</v>
      </c>
      <c r="C5" s="45"/>
    </row>
    <row r="6" spans="1:3" x14ac:dyDescent="0.35">
      <c r="A6" s="5" t="s">
        <v>31</v>
      </c>
      <c r="B6" s="45" t="str">
        <f>'GENERALES NOTA 322'!B5:C5</f>
        <v>JOSE GABRIEL PEREZ PEREZ (PRESUNTA VÍCTIMA DIRECTA)</v>
      </c>
      <c r="C6" s="45"/>
    </row>
    <row r="7" spans="1:3" x14ac:dyDescent="0.35">
      <c r="A7" s="5" t="s">
        <v>32</v>
      </c>
      <c r="B7" s="45" t="str">
        <f>'GENERALES NOTA 322'!B6:C6</f>
        <v>LLAMADA EN GARANTIA</v>
      </c>
      <c r="C7" s="45"/>
    </row>
    <row r="8" spans="1:3" x14ac:dyDescent="0.35">
      <c r="A8" s="5" t="s">
        <v>118</v>
      </c>
      <c r="B8" s="45" t="str">
        <f>'GENERALES NOTA 325'!B8:C8</f>
        <v>REMOTO</v>
      </c>
      <c r="C8" s="45"/>
    </row>
    <row r="9" spans="1:3" x14ac:dyDescent="0.35">
      <c r="A9" s="15" t="s">
        <v>84</v>
      </c>
      <c r="B9" s="100">
        <f>'GENERALES  NOTA 324 -478'!B17:C17</f>
        <v>100</v>
      </c>
      <c r="C9" s="100"/>
    </row>
    <row r="10" spans="1:3" x14ac:dyDescent="0.35">
      <c r="A10" s="5" t="s">
        <v>126</v>
      </c>
      <c r="B10" s="101"/>
      <c r="C10" s="101"/>
    </row>
    <row r="11" spans="1:3" ht="41" customHeight="1" x14ac:dyDescent="0.35">
      <c r="A11" s="5" t="s">
        <v>127</v>
      </c>
      <c r="B11" s="45"/>
      <c r="C11" s="45"/>
    </row>
    <row r="12" spans="1:3" ht="18.75" customHeight="1" x14ac:dyDescent="0.35">
      <c r="A12" s="5" t="s">
        <v>128</v>
      </c>
      <c r="B12" s="102"/>
      <c r="C12" s="102"/>
    </row>
    <row r="13" spans="1:3" x14ac:dyDescent="0.35">
      <c r="A13" s="5" t="s">
        <v>129</v>
      </c>
      <c r="B13" s="45"/>
      <c r="C13" s="45"/>
    </row>
    <row r="19" spans="4:8" x14ac:dyDescent="0.35">
      <c r="D19" t="str">
        <f t="shared" ref="D19:H19" si="0">UPPER(D17)</f>
        <v/>
      </c>
      <c r="E19" t="str">
        <f t="shared" si="0"/>
        <v/>
      </c>
      <c r="F19" t="str">
        <f t="shared" si="0"/>
        <v/>
      </c>
      <c r="G19" t="str">
        <f t="shared" si="0"/>
        <v/>
      </c>
      <c r="H19" t="str">
        <f t="shared" si="0"/>
        <v/>
      </c>
    </row>
    <row r="20" spans="4:8" x14ac:dyDescent="0.35">
      <c r="D20" t="str">
        <f t="shared" ref="D20:H20" si="1">UPPER(D18)</f>
        <v/>
      </c>
      <c r="E20" t="str">
        <f t="shared" si="1"/>
        <v/>
      </c>
      <c r="F20" t="str">
        <f t="shared" si="1"/>
        <v/>
      </c>
      <c r="G20" t="str">
        <f t="shared" si="1"/>
        <v/>
      </c>
      <c r="H20" t="str">
        <f t="shared" si="1"/>
        <v/>
      </c>
    </row>
    <row r="21" spans="4:8" x14ac:dyDescent="0.35">
      <c r="D21" t="str">
        <f t="shared" ref="D21:H21" si="2">UPPER(D19)</f>
        <v/>
      </c>
      <c r="E21" t="str">
        <f t="shared" si="2"/>
        <v/>
      </c>
      <c r="F21" t="str">
        <f t="shared" si="2"/>
        <v/>
      </c>
      <c r="G21" t="str">
        <f t="shared" si="2"/>
        <v/>
      </c>
      <c r="H21" t="str">
        <f t="shared" si="2"/>
        <v/>
      </c>
    </row>
    <row r="22" spans="4:8" x14ac:dyDescent="0.35">
      <c r="D22" t="str">
        <f>UPPER(D20)</f>
        <v/>
      </c>
      <c r="E22" t="str">
        <f t="shared" ref="E22:H22" si="3">UPPER(E20)</f>
        <v/>
      </c>
      <c r="F22" t="str">
        <f t="shared" si="3"/>
        <v/>
      </c>
      <c r="G22" t="str">
        <f t="shared" si="3"/>
        <v/>
      </c>
      <c r="H22" t="str">
        <f t="shared" si="3"/>
        <v/>
      </c>
    </row>
    <row r="23" spans="4:8" x14ac:dyDescent="0.35">
      <c r="D23" t="str">
        <f t="shared" ref="D23:H23" si="4">UPPER(D21)</f>
        <v/>
      </c>
      <c r="E23" t="str">
        <f t="shared" si="4"/>
        <v/>
      </c>
      <c r="F23" t="str">
        <f t="shared" si="4"/>
        <v/>
      </c>
      <c r="G23" t="str">
        <f t="shared" si="4"/>
        <v/>
      </c>
      <c r="H23" t="str">
        <f t="shared" si="4"/>
        <v/>
      </c>
    </row>
    <row r="24" spans="4:8" x14ac:dyDescent="0.35">
      <c r="D24" t="str">
        <f t="shared" ref="D24:H24" si="5">UPPER(D22)</f>
        <v/>
      </c>
      <c r="E24" t="str">
        <f t="shared" si="5"/>
        <v/>
      </c>
      <c r="F24" t="str">
        <f t="shared" si="5"/>
        <v/>
      </c>
      <c r="G24" t="str">
        <f t="shared" si="5"/>
        <v/>
      </c>
      <c r="H24" t="str">
        <f t="shared" si="5"/>
        <v/>
      </c>
    </row>
  </sheetData>
  <mergeCells count="13">
    <mergeCell ref="B13:C13"/>
    <mergeCell ref="B7:C7"/>
    <mergeCell ref="B8:C8"/>
    <mergeCell ref="B9:C9"/>
    <mergeCell ref="B10:C10"/>
    <mergeCell ref="B11:C11"/>
    <mergeCell ref="B12:C12"/>
    <mergeCell ref="B6:C6"/>
    <mergeCell ref="A1:C1"/>
    <mergeCell ref="B2:C2"/>
    <mergeCell ref="B3:C3"/>
    <mergeCell ref="B4:C4"/>
    <mergeCell ref="B5:C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39997558519241921"/>
  </sheetPr>
  <dimension ref="A1:C28"/>
  <sheetViews>
    <sheetView zoomScaleNormal="100" workbookViewId="0">
      <selection activeCell="B29" sqref="B29"/>
    </sheetView>
  </sheetViews>
  <sheetFormatPr baseColWidth="10" defaultColWidth="0" defaultRowHeight="14.5" x14ac:dyDescent="0.35"/>
  <cols>
    <col min="1" max="1" width="72.81640625" customWidth="1"/>
    <col min="2" max="2" width="39.81640625" customWidth="1"/>
    <col min="3" max="3" width="96.36328125" customWidth="1"/>
    <col min="4" max="16384" width="11.453125" hidden="1"/>
  </cols>
  <sheetData>
    <row r="1" spans="1:3" ht="18.5" x14ac:dyDescent="0.35">
      <c r="A1" s="99" t="s">
        <v>130</v>
      </c>
      <c r="B1" s="99"/>
      <c r="C1" s="99"/>
    </row>
    <row r="2" spans="1:3" ht="14" customHeight="1" x14ac:dyDescent="0.35">
      <c r="A2" s="13" t="s">
        <v>27</v>
      </c>
      <c r="B2" s="75" t="str">
        <f>'GENERALES NOTA 321'!B2:C2</f>
        <v>SINIESTRO    214769  APL 214769</v>
      </c>
      <c r="C2" s="74"/>
    </row>
    <row r="3" spans="1:3" x14ac:dyDescent="0.35">
      <c r="A3" s="5" t="s">
        <v>28</v>
      </c>
      <c r="B3" s="45" t="str">
        <f>'GENERALES NOTA 322'!B2:C2</f>
        <v>25307333300320230001400</v>
      </c>
      <c r="C3" s="45"/>
    </row>
    <row r="4" spans="1:3" x14ac:dyDescent="0.35">
      <c r="A4" s="5" t="s">
        <v>29</v>
      </c>
      <c r="B4" s="45" t="str">
        <f>'GENERALES NOTA 322'!B3:C3</f>
        <v>JUZGADO TERCERO ADMINISTRATIVO ORAL DEL CIRCUITO DE GIRARDOT</v>
      </c>
      <c r="C4" s="45"/>
    </row>
    <row r="5" spans="1:3" x14ac:dyDescent="0.35">
      <c r="A5" s="5" t="s">
        <v>30</v>
      </c>
      <c r="B5" s="45" t="str">
        <f>'GENERALES NOTA 322'!B4:C4</f>
        <v>LA ALCALDIA SILVANIA - EMPRESA DE ACUEDUCTO, ALCANTARILLADO Y ASEO DE SILVANIA S.A. E.S.P. EMPUSILVANIA</v>
      </c>
      <c r="C5" s="45"/>
    </row>
    <row r="6" spans="1:3" x14ac:dyDescent="0.35">
      <c r="A6" s="5" t="s">
        <v>31</v>
      </c>
      <c r="B6" s="45" t="str">
        <f>'GENERALES NOTA 322'!B5:C5</f>
        <v>JOSE GABRIEL PEREZ PEREZ (PRESUNTA VÍCTIMA DIRECTA)</v>
      </c>
      <c r="C6" s="45"/>
    </row>
    <row r="7" spans="1:3" x14ac:dyDescent="0.35">
      <c r="A7" s="5" t="s">
        <v>32</v>
      </c>
      <c r="B7" s="45" t="str">
        <f>'GENERALES NOTA 322'!B6:C6</f>
        <v>LLAMADA EN GARANTIA</v>
      </c>
      <c r="C7" s="45"/>
    </row>
    <row r="8" spans="1:3" x14ac:dyDescent="0.35">
      <c r="A8" s="5" t="s">
        <v>131</v>
      </c>
      <c r="B8" s="45" t="str">
        <f>'GENERALES NOTA 325'!B8:C8</f>
        <v>REMOTO</v>
      </c>
      <c r="C8" s="45"/>
    </row>
    <row r="9" spans="1:3" ht="24" customHeight="1" x14ac:dyDescent="0.35">
      <c r="A9" s="5" t="s">
        <v>132</v>
      </c>
      <c r="B9" s="45"/>
      <c r="C9" s="45"/>
    </row>
    <row r="10" spans="1:3" ht="88.5" customHeight="1" x14ac:dyDescent="0.35">
      <c r="A10" s="5" t="s">
        <v>133</v>
      </c>
      <c r="B10" s="45"/>
      <c r="C10" s="45"/>
    </row>
    <row r="11" spans="1:3" ht="43.5" customHeight="1" x14ac:dyDescent="0.35">
      <c r="A11" s="105"/>
      <c r="B11" s="105"/>
      <c r="C11" s="105"/>
    </row>
    <row r="12" spans="1:3" hidden="1" x14ac:dyDescent="0.35">
      <c r="A12" s="106"/>
      <c r="B12" s="106"/>
      <c r="C12" s="106"/>
    </row>
    <row r="13" spans="1:3" ht="18.5" x14ac:dyDescent="0.35">
      <c r="A13" s="99" t="s">
        <v>134</v>
      </c>
      <c r="B13" s="99"/>
      <c r="C13" s="99"/>
    </row>
    <row r="14" spans="1:3" x14ac:dyDescent="0.35">
      <c r="A14" s="23" t="s">
        <v>80</v>
      </c>
      <c r="B14" s="94" t="s">
        <v>81</v>
      </c>
      <c r="C14" s="95"/>
    </row>
    <row r="15" spans="1:3" ht="29" x14ac:dyDescent="0.35">
      <c r="A15" s="21" t="s">
        <v>82</v>
      </c>
      <c r="B15" s="92"/>
      <c r="C15" s="93"/>
    </row>
    <row r="16" spans="1:3" ht="29" x14ac:dyDescent="0.35">
      <c r="A16" s="14" t="s">
        <v>83</v>
      </c>
      <c r="B16" s="77">
        <f>((C18+C19+C21+C22)-C25)*C24*C26</f>
        <v>100000000</v>
      </c>
      <c r="C16" s="77"/>
    </row>
    <row r="17" spans="1:3" x14ac:dyDescent="0.35">
      <c r="A17" s="23" t="s">
        <v>84</v>
      </c>
      <c r="B17" s="84" t="s">
        <v>15</v>
      </c>
      <c r="C17" s="85"/>
    </row>
    <row r="18" spans="1:3" x14ac:dyDescent="0.35">
      <c r="A18" s="80"/>
      <c r="B18" s="22" t="s">
        <v>16</v>
      </c>
      <c r="C18" s="19">
        <v>100000000</v>
      </c>
    </row>
    <row r="19" spans="1:3" x14ac:dyDescent="0.35">
      <c r="A19" s="81"/>
      <c r="B19" s="22" t="s">
        <v>17</v>
      </c>
      <c r="C19" s="19">
        <v>0</v>
      </c>
    </row>
    <row r="20" spans="1:3" x14ac:dyDescent="0.35">
      <c r="A20" s="81"/>
      <c r="B20" s="82" t="s">
        <v>18</v>
      </c>
      <c r="C20" s="83"/>
    </row>
    <row r="21" spans="1:3" x14ac:dyDescent="0.35">
      <c r="A21" s="81"/>
      <c r="B21" s="22" t="s">
        <v>77</v>
      </c>
      <c r="C21" s="19">
        <v>0</v>
      </c>
    </row>
    <row r="22" spans="1:3" ht="29" x14ac:dyDescent="0.35">
      <c r="A22" s="81"/>
      <c r="B22" s="22" t="s">
        <v>85</v>
      </c>
      <c r="C22" s="19">
        <v>0</v>
      </c>
    </row>
    <row r="23" spans="1:3" x14ac:dyDescent="0.35">
      <c r="A23" s="81"/>
      <c r="B23" s="82" t="s">
        <v>86</v>
      </c>
      <c r="C23" s="83"/>
    </row>
    <row r="24" spans="1:3" x14ac:dyDescent="0.35">
      <c r="A24" s="25"/>
      <c r="B24" s="22" t="s">
        <v>87</v>
      </c>
      <c r="C24" s="26">
        <v>1</v>
      </c>
    </row>
    <row r="25" spans="1:3" x14ac:dyDescent="0.35">
      <c r="A25" s="27"/>
      <c r="B25" s="22" t="s">
        <v>35</v>
      </c>
      <c r="C25" s="28">
        <v>0</v>
      </c>
    </row>
    <row r="26" spans="1:3" x14ac:dyDescent="0.35">
      <c r="A26" s="27"/>
      <c r="B26" s="39" t="s">
        <v>88</v>
      </c>
      <c r="C26" s="40">
        <v>1</v>
      </c>
    </row>
    <row r="27" spans="1:3" x14ac:dyDescent="0.35">
      <c r="A27" s="41" t="s">
        <v>89</v>
      </c>
      <c r="B27" s="103">
        <f>IFERROR(B16*(VLOOKUP(B14,Hoja2!$G$1:$H$6,2,0)),16666)</f>
        <v>16666</v>
      </c>
      <c r="C27" s="103"/>
    </row>
    <row r="28" spans="1:3" ht="95.25" customHeight="1" x14ac:dyDescent="0.35">
      <c r="A28" s="42" t="s">
        <v>135</v>
      </c>
      <c r="B28" s="104"/>
      <c r="C28" s="104"/>
    </row>
  </sheetData>
  <mergeCells count="21">
    <mergeCell ref="B27:C27"/>
    <mergeCell ref="A13:C13"/>
    <mergeCell ref="B28:C28"/>
    <mergeCell ref="A11:C12"/>
    <mergeCell ref="B20:C20"/>
    <mergeCell ref="B14:C14"/>
    <mergeCell ref="B15:C15"/>
    <mergeCell ref="B17:C17"/>
    <mergeCell ref="A18:A23"/>
    <mergeCell ref="B23:C23"/>
    <mergeCell ref="B16:C16"/>
    <mergeCell ref="B7:C7"/>
    <mergeCell ref="B8:C8"/>
    <mergeCell ref="B10:C10"/>
    <mergeCell ref="B9:C9"/>
    <mergeCell ref="A1:C1"/>
    <mergeCell ref="B2:C2"/>
    <mergeCell ref="B3:C3"/>
    <mergeCell ref="B4:C4"/>
    <mergeCell ref="B5:C5"/>
    <mergeCell ref="B6:C6"/>
  </mergeCells>
  <dataValidations count="1">
    <dataValidation type="decimal" operator="lessThanOrEqual" allowBlank="1" showInputMessage="1" showErrorMessage="1" sqref="C24" xr:uid="{00000000-0002-0000-0500-000000000000}">
      <formula1>1</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1000000}">
          <x14:formula1>
            <xm:f>Hoja2!$N$1:$N$3</xm:f>
          </x14:formula1>
          <xm:sqref>B9:C9</xm:sqref>
        </x14:dataValidation>
        <x14:dataValidation type="list" allowBlank="1" showInputMessage="1" showErrorMessage="1" xr:uid="{00000000-0002-0000-0500-000002000000}">
          <x14:formula1>
            <xm:f>Hoja2!$G$1:$G$7</xm:f>
          </x14:formula1>
          <xm:sqref>B14:C14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5"/>
  <dimension ref="A1:A2"/>
  <sheetViews>
    <sheetView workbookViewId="0">
      <selection activeCell="B12" sqref="B12:C13"/>
    </sheetView>
  </sheetViews>
  <sheetFormatPr baseColWidth="10" defaultColWidth="11.453125" defaultRowHeight="14.5" x14ac:dyDescent="0.35"/>
  <sheetData>
    <row r="1" spans="1:1" x14ac:dyDescent="0.35">
      <c r="A1" t="s">
        <v>136</v>
      </c>
    </row>
    <row r="2" spans="1:1" x14ac:dyDescent="0.35">
      <c r="A2" t="s">
        <v>98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6"/>
  <dimension ref="A1:N8"/>
  <sheetViews>
    <sheetView workbookViewId="0">
      <selection activeCell="A27" sqref="A27"/>
    </sheetView>
  </sheetViews>
  <sheetFormatPr baseColWidth="10" defaultColWidth="11.453125" defaultRowHeight="14.5" x14ac:dyDescent="0.35"/>
  <cols>
    <col min="4" max="4" width="20.08984375" bestFit="1" customWidth="1"/>
    <col min="5" max="5" width="42.81640625" bestFit="1" customWidth="1"/>
    <col min="7" max="7" width="33.36328125" customWidth="1"/>
    <col min="14" max="14" width="20.6328125" customWidth="1"/>
  </cols>
  <sheetData>
    <row r="1" spans="1:14" x14ac:dyDescent="0.35">
      <c r="A1" s="8" t="s">
        <v>36</v>
      </c>
      <c r="B1" t="s">
        <v>137</v>
      </c>
      <c r="C1" s="8" t="s">
        <v>40</v>
      </c>
      <c r="D1" s="8" t="s">
        <v>44</v>
      </c>
      <c r="E1" s="3" t="s">
        <v>45</v>
      </c>
      <c r="F1" s="2" t="s">
        <v>79</v>
      </c>
      <c r="G1" s="2" t="s">
        <v>138</v>
      </c>
      <c r="H1" s="4">
        <v>0.7</v>
      </c>
      <c r="I1" t="s">
        <v>139</v>
      </c>
      <c r="J1" t="s">
        <v>140</v>
      </c>
      <c r="L1" t="s">
        <v>6</v>
      </c>
      <c r="N1" s="2" t="s">
        <v>141</v>
      </c>
    </row>
    <row r="2" spans="1:14" x14ac:dyDescent="0.35">
      <c r="A2" t="s">
        <v>142</v>
      </c>
      <c r="B2" t="s">
        <v>98</v>
      </c>
      <c r="C2" t="s">
        <v>143</v>
      </c>
      <c r="D2" s="2" t="s">
        <v>144</v>
      </c>
      <c r="E2" s="1" t="s">
        <v>145</v>
      </c>
      <c r="F2" s="2" t="s">
        <v>81</v>
      </c>
      <c r="G2" s="2" t="s">
        <v>146</v>
      </c>
      <c r="H2" s="4">
        <v>0.25</v>
      </c>
      <c r="I2" t="s">
        <v>147</v>
      </c>
      <c r="J2" t="s">
        <v>148</v>
      </c>
      <c r="L2" t="s">
        <v>149</v>
      </c>
      <c r="N2" s="2" t="s">
        <v>150</v>
      </c>
    </row>
    <row r="3" spans="1:14" x14ac:dyDescent="0.35">
      <c r="A3" t="s">
        <v>151</v>
      </c>
      <c r="C3" t="s">
        <v>152</v>
      </c>
      <c r="D3" s="2" t="s">
        <v>153</v>
      </c>
      <c r="E3" s="1" t="s">
        <v>154</v>
      </c>
      <c r="F3" s="2" t="s">
        <v>155</v>
      </c>
      <c r="G3" s="2" t="s">
        <v>156</v>
      </c>
      <c r="H3" s="4">
        <v>0.55000000000000004</v>
      </c>
      <c r="I3" t="s">
        <v>157</v>
      </c>
      <c r="J3" t="s">
        <v>158</v>
      </c>
      <c r="N3" s="2" t="s">
        <v>81</v>
      </c>
    </row>
    <row r="4" spans="1:14" x14ac:dyDescent="0.35">
      <c r="A4" t="s">
        <v>159</v>
      </c>
      <c r="C4" t="s">
        <v>160</v>
      </c>
      <c r="E4" s="1" t="s">
        <v>161</v>
      </c>
      <c r="G4" s="2" t="s">
        <v>162</v>
      </c>
      <c r="H4" s="4">
        <v>0.15</v>
      </c>
      <c r="I4" t="s">
        <v>163</v>
      </c>
      <c r="J4" t="s">
        <v>164</v>
      </c>
      <c r="N4" s="2"/>
    </row>
    <row r="5" spans="1:14" x14ac:dyDescent="0.35">
      <c r="A5" t="s">
        <v>165</v>
      </c>
      <c r="E5" s="1" t="s">
        <v>166</v>
      </c>
      <c r="G5" s="2" t="s">
        <v>167</v>
      </c>
      <c r="H5" s="4">
        <v>0.7</v>
      </c>
      <c r="I5" t="s">
        <v>168</v>
      </c>
      <c r="J5" t="s">
        <v>169</v>
      </c>
      <c r="N5" s="2"/>
    </row>
    <row r="6" spans="1:14" x14ac:dyDescent="0.35">
      <c r="E6" s="1" t="s">
        <v>170</v>
      </c>
      <c r="G6" s="2" t="s">
        <v>171</v>
      </c>
      <c r="H6" s="4">
        <v>0.3</v>
      </c>
      <c r="J6" t="s">
        <v>172</v>
      </c>
      <c r="N6" s="2"/>
    </row>
    <row r="7" spans="1:14" x14ac:dyDescent="0.35">
      <c r="E7" s="1" t="s">
        <v>173</v>
      </c>
      <c r="G7" s="2" t="s">
        <v>81</v>
      </c>
      <c r="N7" s="2" t="s">
        <v>81</v>
      </c>
    </row>
    <row r="8" spans="1:14" x14ac:dyDescent="0.35">
      <c r="E8" s="1" t="s">
        <v>174</v>
      </c>
    </row>
  </sheetData>
  <pageMargins left="0.7" right="0.7" top="0.75" bottom="0.75" header="0.3" footer="0.3"/>
  <pageSetup orientation="portrait" r:id="rId1"/>
  <headerFooter>
    <oddHeader>&amp;C&amp;"Calibri"&amp;10&amp;K000000Internal&amp;1#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053764-0AEE-4C5F-8731-D8855A804D4F}">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customXml/itemProps2.xml><?xml version="1.0" encoding="utf-8"?>
<ds:datastoreItem xmlns:ds="http://schemas.openxmlformats.org/officeDocument/2006/customXml" ds:itemID="{CD89E017-DF9E-4D7A-9036-DAED46F48CF9}">
  <ds:schemaRefs>
    <ds:schemaRef ds:uri="http://schemas.microsoft.com/sharepoint/v3/contenttype/forms"/>
  </ds:schemaRefs>
</ds:datastoreItem>
</file>

<file path=customXml/itemProps3.xml><?xml version="1.0" encoding="utf-8"?>
<ds:datastoreItem xmlns:ds="http://schemas.openxmlformats.org/officeDocument/2006/customXml" ds:itemID="{A6FDF152-C196-4040-AB51-46B29C1B68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GENERALES NOTA 322</vt:lpstr>
      <vt:lpstr>GENERALES NOTA 321</vt:lpstr>
      <vt:lpstr>GENERALES  NOTA 324 -478</vt:lpstr>
      <vt:lpstr>GENERALES NOTA 325</vt:lpstr>
      <vt:lpstr>CONCEPTO DE CONCILIACIÓN 330 </vt:lpstr>
      <vt:lpstr>CAMBIO DE CONTINGENCIA 423</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Romero Garcia, Angela Maria (ALLIANZ COLOMBIA)</cp:lastModifiedBy>
  <cp:revision/>
  <dcterms:created xsi:type="dcterms:W3CDTF">2020-12-07T14:41:17Z</dcterms:created>
  <dcterms:modified xsi:type="dcterms:W3CDTF">2025-03-21T20:29:01Z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y fmtid="{D5CDD505-2E9C-101B-9397-08002B2CF9AE}" pid="30" name="ContentTypeId">
    <vt:lpwstr>0x0101002C92A54D8AB3014FADD0201C99992F62</vt:lpwstr>
  </property>
  <property fmtid="{D5CDD505-2E9C-101B-9397-08002B2CF9AE}" pid="31" name="MediaServiceImageTags">
    <vt:lpwstr/>
  </property>
</Properties>
</file>