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225FD2A4-DF4B-49B8-BEE5-66887B419FEA}" xr6:coauthVersionLast="47" xr6:coauthVersionMax="47" xr10:uidLastSave="{00000000-0000-0000-0000-000000000000}"/>
  <bookViews>
    <workbookView xWindow="-120" yWindow="-120" windowWidth="24240" windowHeight="13020" activeTab="1"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2" i="18"/>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4" i="11"/>
  <c r="B7" i="11"/>
  <c r="B2" i="11"/>
  <c r="D34" i="5"/>
  <c r="D35" i="5"/>
  <c r="B8" i="17"/>
  <c r="B7" i="18"/>
  <c r="B6" i="18"/>
  <c r="B5" i="18"/>
  <c r="B4" i="18"/>
  <c r="B3" i="18"/>
  <c r="B7" i="17"/>
  <c r="B6" i="17"/>
  <c r="B5" i="17"/>
  <c r="B4" i="17"/>
  <c r="B3" i="17"/>
  <c r="B17" i="11"/>
  <c r="C11" i="11"/>
  <c r="C10" i="11"/>
  <c r="B7" i="10"/>
  <c r="B7" i="14"/>
  <c r="B6" i="14"/>
  <c r="B5" i="14"/>
  <c r="B4" i="14"/>
  <c r="B3" i="14"/>
  <c r="B8" i="11"/>
  <c r="B4" i="10"/>
  <c r="B5" i="10"/>
  <c r="B5" i="11" s="1"/>
  <c r="B6" i="10"/>
  <c r="B6" i="11" s="1"/>
  <c r="B3" i="10"/>
  <c r="B3" i="11" s="1"/>
  <c r="B28" i="11" l="1"/>
  <c r="B9" i="17"/>
</calcChain>
</file>

<file path=xl/sharedStrings.xml><?xml version="1.0" encoding="utf-8"?>
<sst xmlns="http://schemas.openxmlformats.org/spreadsheetml/2006/main" count="295" uniqueCount="198">
  <si>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</si>
  <si>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</si>
  <si>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</si>
  <si>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</si>
  <si>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</si>
  <si>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</si>
  <si>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</si>
  <si>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</si>
  <si>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</si>
  <si>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</si>
  <si>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</si>
  <si>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</si>
  <si>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</si>
  <si>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</si>
  <si>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</si>
  <si>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</si>
  <si>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</si>
  <si>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</si>
  <si>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</si>
  <si>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</si>
  <si>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</si>
  <si>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</si>
  <si>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</si>
  <si>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</si>
  <si>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</si>
  <si>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</si>
  <si>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</si>
  <si>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</si>
  <si>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</si>
  <si>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</si>
  <si>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</si>
  <si>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</si>
  <si>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</si>
  <si>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</si>
  <si>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</si>
  <si>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</si>
  <si>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</si>
  <si>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</si>
  <si>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</si>
  <si>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</si>
  <si>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</si>
  <si>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</si>
  <si>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</si>
  <si>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</si>
  <si>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</si>
  <si>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</si>
  <si>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</si>
  <si>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</si>
  <si>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</si>
  <si>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</si>
  <si>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</si>
  <si>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</si>
  <si>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</si>
  <si>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</si>
  <si>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</si>
  <si>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</si>
  <si>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</si>
  <si>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</si>
  <si>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</si>
  <si>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</si>
  <si>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</si>
  <si>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</si>
  <si>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</si>
  <si>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</si>
  <si>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</si>
  <si>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</si>
  <si>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</si>
  <si>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</si>
  <si>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</si>
  <si>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</si>
  <si>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</si>
  <si>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</si>
  <si>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</si>
  <si>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</si>
  <si>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</si>
  <si>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</si>
  <si>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</si>
  <si>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</si>
  <si>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</si>
  <si>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</si>
  <si>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</si>
  <si>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</si>
  <si>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</si>
  <si>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</si>
  <si>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</si>
  <si>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</si>
  <si>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</si>
  <si>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</si>
  <si>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</si>
  <si>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</si>
  <si>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</si>
  <si>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</si>
  <si>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</si>
  <si>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</si>
  <si>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</si>
  <si>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</si>
  <si>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</si>
  <si>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</si>
  <si>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</si>
  <si>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</si>
  <si>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</si>
  <si>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</si>
  <si>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</si>
  <si>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</si>
  <si>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</si>
  <si>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</si>
  <si>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</si>
  <si>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</si>
  <si>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</si>
  <si>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</si>
  <si>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</si>
  <si>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</si>
  <si>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</si>
  <si>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</si>
  <si>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</si>
  <si>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</si>
  <si>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</si>
  <si>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</si>
  <si>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</si>
  <si>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</si>
  <si>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</si>
  <si>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</si>
  <si>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</si>
  <si>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</si>
  <si>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</si>
  <si>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</si>
  <si>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</si>
  <si>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</si>
  <si>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</si>
  <si>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</si>
  <si>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</si>
  <si>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</si>
  <si>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</si>
  <si>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</si>
  <si>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</si>
  <si>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</si>
  <si>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</si>
  <si>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</si>
  <si>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</si>
  <si>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</si>
  <si>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</si>
  <si>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</si>
  <si>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</si>
  <si>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</si>
  <si>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</si>
  <si>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</si>
  <si>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</si>
  <si>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</si>
  <si>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</si>
  <si>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</si>
  <si>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</si>
  <si>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</si>
  <si>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</si>
  <si>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</si>
  <si>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</si>
  <si>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</si>
  <si>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</si>
  <si>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</si>
  <si>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</si>
  <si>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</si>
  <si>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</si>
  <si>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</si>
  <si>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</si>
  <si>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</si>
  <si>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</si>
  <si>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</si>
  <si>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</si>
  <si>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</si>
  <si>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</si>
  <si>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</si>
  <si>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</si>
  <si>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</si>
  <si>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</si>
  <si>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</si>
  <si>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41001333301020240036100</t>
  </si>
  <si>
    <t>JUZGADO 10 ADMINISTRATIVO DEL CIRCUITO DE NEIVA</t>
  </si>
  <si>
    <t xml:space="preserve"> MUNICIPIO DE ISNOS; YIMER JESÚS STERLING SÁNCHEZ; COLOMBIANA DE ASISTENCIA S.A.S.; FEDERACIÓN COLOMBIANA DE DEPORTES AÉREOS.</t>
  </si>
  <si>
    <t>MARIA ANYELA VALENZUELA MUÑOZ (Víctima directa). ASHLEY CAROLINA ROJAS VALENZUELA (Hija). DARIAN MIGUEL CHILITO VALENZUELA (Hija). YIVERALEY ROJAS ROJAS (Esposo). JOSE GEIMER VALENZUELA (Padre). JOSE GEIMER VALENZUELA MUÑOZ (Hermano). NATHALY PAULINA VALENZUELA HERMIDA (Sobrina). EVELYN DANELA VALENZUELA HERMIDA (Sobrina). CARLOS JOHAN VALENZUELA MUÑOZ (Hermano). DEINER STIVEN HURTADO VALENZUELA (Sobrino). ANA MARIA VALENZUELA MUÑOZ (Hermana). YERALDINE CABRERA VALENZUELA (Sobrina).</t>
  </si>
  <si>
    <t>MARÍA ANYELA VALENZUELA MUÑOZ</t>
  </si>
  <si>
    <t>13 DE OCTUBRE DE 2022</t>
  </si>
  <si>
    <t>11 DE OCTUBRE DE 2024</t>
  </si>
  <si>
    <t>9 DE DICIEMBRE DE 2024</t>
  </si>
  <si>
    <t>Daño a la Salud</t>
  </si>
  <si>
    <t>Daño Moral</t>
  </si>
  <si>
    <t>No especifica - Asociada a Certificado de Emisión N° B11-8159-1331429 (anexo 12) de Colasistencia</t>
  </si>
  <si>
    <t>18 DE MARZO DE 2025</t>
  </si>
  <si>
    <t>13 DE JUNIO DE 2025</t>
  </si>
  <si>
    <t>10 DE JULIO DE 2025</t>
  </si>
  <si>
    <t xml:space="preserve">* Ver nota aclaratoria en los hechos. Solicitamos se haga una búsqueda de los siguientes: 1.	YIMER JESÚS STERLING SÁNCHEZ,  C.C. 83.219.292.
2.	AGENCIA DE VIAJES CIELO PARAPENTE (ESTABLECIMIENTO DE COMERCIO), NIT. 83.219.292-0.
3.	COLOMBIANA DE ASISTENCIA S.A.S., NIT. 900.015.278‑0.
4.	MARIA ANYELA VALENZUELA MUÑOZ, C.C. 1.084.897.704. </t>
  </si>
  <si>
    <t xml:space="preserve">* Ver nota aclaratoria en los hechos. Solicitamos se haga una búsqueda de los siguientes: 1. C.C. 83.219.292.
2.	NIT. 83.219.292-0.
3.	NIT. 900.015.278‑0.
4.	C.C. 1.084.897.704. </t>
  </si>
  <si>
    <t xml:space="preserve">La demandante y víctima directa, MARIA ANYELA VALENZUELA MUÑOZ, contrató con el señor YIMER JESÚS STERLING SÁNCHEZ, identificado con la cédula de ciudadanía No. 83.219.292 la actividad de VUELO EN PARAPENTE, el 13 de octubre de 2022.
De entrada, es importante aclarar que el señor YIMER JESÚS STERLING SÁNCHEZ es propietario del establecimiento de comercio “AGENCIA DE VIAJES CIELO PARAPENTE”. El establecimiento de comercio, si bien cuenta con NIT. (83.219.292-0), no tiene personería jurídica. 
En el desarrollo de la actividad y según la demandante, por un descuido del piloto del parapente, éste chocó contra un risco lo cual le produjo lesiones en sus miembros  inferiores.
Teniendo en cuenta que el establecimiento de comercio no contaba con organismos de socorro o elementos con los cuales se pudiera prestar los primeros auxilios, la señora MARÍA ANYELA VALENZUELA MUÑOZ, fue conducida por miembros del establecimiento de comercio al Hospital Departamental San Antonio de Pitalito. Posterior a ello, la demandante fue calificada por parte de la Junta de Calificación de Invalidez del Huila, en donde se le dictaminó una PCL de 12.62%.
Se endilga responsabilidad al propietario del establecimiento de comercio, así como al Municipio de Isnos por la presunta omisión por “(…) permitir el libre funcionamiento del establecimiento de comercio que oferta dentro de sus prácticas el vuelo en parapente, sin que esta contara con los elementos básicos de seguridad para un correcto funcionamiento, establecidas en el REGLAMENTO NACIONAL DE PARAPENTE DE LA FEDERACIÓN COLOMBIANA DE DEPORTES AÉREOS – FEDEAEREOS (…)”. 
* Nota aclaratoria. Respecto de la póliza, le explicamos lo siguiente:
Con el llamamiento en garantía no se presentó ninguna póliza expedida por Allianz. Obra únicamente una certificación expedida por Colombiana de Asistencia S.A.S. en la que se indica que dicha compañía contrató una póliza con cobertura de RCE para sus turistas, expedida por Allianz y que tiene un vínculo con la agencia YIMER JESÚS STERLING SÁNCHEZ - AGENCIA DE VIAJES CIELO PARAPENTE, identificada con el NIT 83219292-0. Pero, como se trata de un establecimiento de comercio, no puede ser parte. 
El propietario del referido establecimiento es el señor YIMER JESÚS STERLING SÁNCHEZ. 
Entendemos por los anexos del expediente que entre el señor STERLING y COLOMBIANA DE ASISTENCIA S.A.S., existe un convenio con Allianz. 
Por lo expuesto, y ante la incertidumbre de quién es el asegurado, tomador y beneficiario de la póliza y cuáles son las coberturas contratadas, les solicitamos hacer una búsqueda teniendo en cuenta los siguientes nombres y documentos de identidad:
1.	YIMER JESÚS STERLING SÁNCHEZ,  C.C. 83.219.292.
2.	AGENCIA DE VIAJES CIELO PARAPENTE (ESTABLECIMIENTO DE COMERCIO), NIT. 83.219.292-0.
3.	COLOMBIANA DE ASISTENCIA S.A.S., NIT. 900.015.278‑0.
4.	MARIA ANYELA VALENZUELA MUÑOZ, C.C. 1.084.897.704. </t>
  </si>
  <si>
    <t>PLO</t>
  </si>
  <si>
    <t>10% del valor de la perdida mínimo 1 SMMLV</t>
  </si>
  <si>
    <t>01/01/2022-01/01/2023</t>
  </si>
  <si>
    <t xml:space="preserve">• Disminución de la suma asegurada por pago de indemnizaciones con cargo a la PÓLIZA 23044608
</t>
  </si>
  <si>
    <t>Consultada la siniestralidad, no se eviencian pagos en la garantía PLO a corte de junio de 2025</t>
  </si>
  <si>
    <t>N/A</t>
  </si>
  <si>
    <t>213749748 - Apl. 214801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</si>
</sst>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3" fontId="0" fillId="0" borderId="2" xfId="0" applyNumberFormat="1" applyBorder="1" applyAlignment="1">
      <alignment horizontal="justify" vertical="top" wrapText="1"/>
    </xf>
    <xf numFmtId="3" fontId="0" fillId="0" borderId="3" xfId="0" applyNumberForma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3" fontId="0" fillId="0" borderId="2" xfId="0" applyNumberFormat="1"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zoomScale="90" zoomScaleNormal="90" workbookViewId="0">
      <selection activeCell="B5" sqref="B5:C5"/>
    </sheetView>
  </sheetViews>
  <sheetFormatPr baseColWidth="10" defaultColWidth="0" defaultRowHeight="15" x14ac:dyDescent="0.25"/>
  <cols>
    <col min="1" max="1" width="92.5703125" style="7" customWidth="1"/>
    <col min="2" max="2" width="63.85546875" style="7" customWidth="1"/>
    <col min="3" max="3" width="75.140625" style="7" customWidth="1"/>
    <col min="4" max="16384" width="11.42578125" style="2" hidden="1"/>
  </cols>
  <sheetData>
    <row r="1" spans="1:3" ht="28.5" customHeight="1" x14ac:dyDescent="0.25">
      <c r="A1" s="59" t="s">
        <v>0</v>
      </c>
      <c r="B1" s="59"/>
      <c r="C1" s="59"/>
    </row>
    <row r="2" spans="1:3" x14ac:dyDescent="0.25">
      <c r="A2" s="5" t="s">
        <v>1</v>
      </c>
      <c r="B2" s="62" t="s">
        <v>174</v>
      </c>
      <c r="C2" s="63"/>
    </row>
    <row r="3" spans="1:3" x14ac:dyDescent="0.25">
      <c r="A3" s="5" t="s">
        <v>2</v>
      </c>
      <c r="B3" s="60" t="s">
        <v>175</v>
      </c>
      <c r="C3" s="61"/>
    </row>
    <row r="4" spans="1:3" x14ac:dyDescent="0.25">
      <c r="A4" s="5" t="s">
        <v>3</v>
      </c>
      <c r="B4" s="60" t="s">
        <v>176</v>
      </c>
      <c r="C4" s="61"/>
    </row>
    <row r="5" spans="1:3" ht="14.45" customHeight="1" x14ac:dyDescent="0.25">
      <c r="A5" s="5" t="s">
        <v>4</v>
      </c>
      <c r="B5" s="60" t="s">
        <v>177</v>
      </c>
      <c r="C5" s="61"/>
    </row>
    <row r="6" spans="1:3" x14ac:dyDescent="0.25">
      <c r="A6" s="5" t="s">
        <v>5</v>
      </c>
      <c r="B6" s="44" t="s">
        <v>6</v>
      </c>
      <c r="C6" s="44"/>
    </row>
    <row r="7" spans="1:3" x14ac:dyDescent="0.25">
      <c r="A7" s="5" t="s">
        <v>7</v>
      </c>
      <c r="B7" s="60" t="s">
        <v>178</v>
      </c>
      <c r="C7" s="61"/>
    </row>
    <row r="8" spans="1:3" x14ac:dyDescent="0.25">
      <c r="A8" s="5" t="s">
        <v>8</v>
      </c>
      <c r="B8" s="57" t="s">
        <v>179</v>
      </c>
      <c r="C8" s="58"/>
    </row>
    <row r="9" spans="1:3" x14ac:dyDescent="0.25">
      <c r="A9" s="5" t="s">
        <v>9</v>
      </c>
      <c r="B9" s="57" t="s">
        <v>180</v>
      </c>
      <c r="C9" s="58"/>
    </row>
    <row r="10" spans="1:3" x14ac:dyDescent="0.25">
      <c r="A10" s="5" t="s">
        <v>10</v>
      </c>
      <c r="B10" s="57" t="s">
        <v>181</v>
      </c>
      <c r="C10" s="58"/>
    </row>
    <row r="11" spans="1:3" ht="23.25" customHeight="1" x14ac:dyDescent="0.25">
      <c r="A11" s="5" t="s">
        <v>11</v>
      </c>
      <c r="B11" s="57"/>
      <c r="C11" s="58"/>
    </row>
    <row r="12" spans="1:3" x14ac:dyDescent="0.25">
      <c r="A12" s="45"/>
      <c r="B12" s="46" t="s">
        <v>190</v>
      </c>
      <c r="C12" s="44"/>
    </row>
    <row r="13" spans="1:3" ht="30" customHeight="1" x14ac:dyDescent="0.25">
      <c r="A13" s="45"/>
      <c r="B13" s="44"/>
      <c r="C13" s="44"/>
    </row>
    <row r="14" spans="1:3" ht="26.45" customHeight="1" x14ac:dyDescent="0.25">
      <c r="A14" s="45"/>
      <c r="B14" s="44"/>
      <c r="C14" s="44"/>
    </row>
    <row r="15" spans="1:3" x14ac:dyDescent="0.25">
      <c r="A15" s="5" t="s">
        <v>12</v>
      </c>
      <c r="B15" s="51">
        <f>SUM(C17,C18,C20,C21,C23)</f>
        <v>478982156</v>
      </c>
      <c r="C15" s="52"/>
    </row>
    <row r="16" spans="1:3" ht="33.75" customHeight="1" x14ac:dyDescent="0.25">
      <c r="A16" s="53" t="s">
        <v>13</v>
      </c>
      <c r="B16" s="54" t="s">
        <v>14</v>
      </c>
      <c r="C16" s="54"/>
    </row>
    <row r="17" spans="1:3" ht="33.75" customHeight="1" x14ac:dyDescent="0.25">
      <c r="A17" s="53"/>
      <c r="B17" s="11" t="s">
        <v>15</v>
      </c>
      <c r="C17" s="6">
        <v>29156156</v>
      </c>
    </row>
    <row r="18" spans="1:3" ht="33.75" customHeight="1" x14ac:dyDescent="0.25">
      <c r="A18" s="53"/>
      <c r="B18" s="11" t="s">
        <v>16</v>
      </c>
      <c r="C18" s="6"/>
    </row>
    <row r="19" spans="1:3" x14ac:dyDescent="0.25">
      <c r="A19" s="53"/>
      <c r="B19" s="55" t="s">
        <v>17</v>
      </c>
      <c r="C19" s="56"/>
    </row>
    <row r="20" spans="1:3" x14ac:dyDescent="0.25">
      <c r="A20" s="53"/>
      <c r="B20" s="11" t="s">
        <v>183</v>
      </c>
      <c r="C20" s="6">
        <v>224913000</v>
      </c>
    </row>
    <row r="21" spans="1:3" x14ac:dyDescent="0.25">
      <c r="A21" s="53"/>
      <c r="B21" s="11" t="s">
        <v>182</v>
      </c>
      <c r="C21" s="6">
        <v>224913000</v>
      </c>
    </row>
    <row r="22" spans="1:3" x14ac:dyDescent="0.25">
      <c r="A22" s="53"/>
      <c r="B22" s="55" t="s">
        <v>18</v>
      </c>
      <c r="C22" s="56"/>
    </row>
    <row r="23" spans="1:3" x14ac:dyDescent="0.25">
      <c r="A23" s="53"/>
      <c r="B23" s="11"/>
      <c r="C23" s="16"/>
    </row>
    <row r="24" spans="1:3" x14ac:dyDescent="0.25">
      <c r="A24" s="5" t="s">
        <v>19</v>
      </c>
      <c r="B24" s="46" t="s">
        <v>188</v>
      </c>
      <c r="C24" s="44"/>
    </row>
    <row r="25" spans="1:3" ht="15.95" customHeight="1" x14ac:dyDescent="0.25">
      <c r="A25" s="5" t="s">
        <v>20</v>
      </c>
      <c r="B25" s="47" t="s">
        <v>189</v>
      </c>
      <c r="C25" s="48"/>
    </row>
    <row r="26" spans="1:3" x14ac:dyDescent="0.25">
      <c r="A26" s="5" t="s">
        <v>21</v>
      </c>
      <c r="B26" s="44" t="s">
        <v>184</v>
      </c>
      <c r="C26" s="44"/>
    </row>
    <row r="27" spans="1:3" x14ac:dyDescent="0.25">
      <c r="A27" s="5" t="s">
        <v>22</v>
      </c>
      <c r="B27" s="49" t="s">
        <v>185</v>
      </c>
      <c r="C27" s="50"/>
    </row>
    <row r="28" spans="1:3" x14ac:dyDescent="0.25">
      <c r="A28" s="5" t="s">
        <v>23</v>
      </c>
      <c r="B28" s="43" t="s">
        <v>186</v>
      </c>
      <c r="C28" s="43"/>
    </row>
    <row r="29" spans="1:3" x14ac:dyDescent="0.25">
      <c r="A29" s="5" t="s">
        <v>24</v>
      </c>
      <c r="B29" s="44" t="s">
        <v>187</v>
      </c>
      <c r="C29" s="44"/>
    </row>
    <row r="34" spans="4:4" x14ac:dyDescent="0.25">
      <c r="D34" s="2" t="str">
        <f t="shared" ref="D34:D35" si="0">UPPER(A34)</f>
        <v/>
      </c>
    </row>
    <row r="35" spans="4:4" x14ac:dyDescent="0.2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90" zoomScaleNormal="90" workbookViewId="0">
      <selection activeCell="B3" sqref="B3:C3"/>
    </sheetView>
  </sheetViews>
  <sheetFormatPr baseColWidth="10" defaultColWidth="0" defaultRowHeight="15" x14ac:dyDescent="0.25"/>
  <cols>
    <col min="1" max="1" width="44.42578125" customWidth="1"/>
    <col min="2" max="2" width="25.85546875" customWidth="1"/>
    <col min="3" max="3" width="100.5703125" customWidth="1"/>
    <col min="4" max="16384" width="11.42578125" hidden="1"/>
  </cols>
  <sheetData>
    <row r="1" spans="1:3" ht="26.25" x14ac:dyDescent="0.25">
      <c r="A1" s="74" t="s">
        <v>25</v>
      </c>
      <c r="B1" s="74"/>
      <c r="C1" s="74"/>
    </row>
    <row r="2" spans="1:3" x14ac:dyDescent="0.25">
      <c r="A2" s="13" t="s">
        <v>26</v>
      </c>
      <c r="B2" s="75" t="s">
        <v>197</v>
      </c>
      <c r="C2" s="50"/>
    </row>
    <row r="3" spans="1:3" x14ac:dyDescent="0.25">
      <c r="A3" s="5" t="s">
        <v>27</v>
      </c>
      <c r="B3" s="44" t="str">
        <f>'GENERALES NOTA 322'!B2:C2</f>
        <v>41001333301020240036100</v>
      </c>
      <c r="C3" s="44"/>
    </row>
    <row r="4" spans="1:3" x14ac:dyDescent="0.25">
      <c r="A4" s="5" t="s">
        <v>28</v>
      </c>
      <c r="B4" s="44" t="str">
        <f>'GENERALES NOTA 322'!B3:C3</f>
        <v>JUZGADO 10 ADMINISTRATIVO DEL CIRCUITO DE NEIVA</v>
      </c>
      <c r="C4" s="44"/>
    </row>
    <row r="5" spans="1:3" x14ac:dyDescent="0.25">
      <c r="A5" s="5" t="s">
        <v>29</v>
      </c>
      <c r="B5" s="44" t="str">
        <f>'GENERALES NOTA 322'!B4:C4</f>
        <v xml:space="preserve"> MUNICIPIO DE ISNOS; YIMER JESÚS STERLING SÁNCHEZ; COLOMBIANA DE ASISTENCIA S.A.S.; FEDERACIÓN COLOMBIANA DE DEPORTES AÉREOS.</v>
      </c>
      <c r="C5" s="44"/>
    </row>
    <row r="6" spans="1:3" x14ac:dyDescent="0.25">
      <c r="A6" s="5" t="s">
        <v>30</v>
      </c>
      <c r="B6" s="44" t="str">
        <f>'GENERALES NOTA 322'!B5:C5</f>
        <v>MARIA ANYELA VALENZUELA MUÑOZ (Víctima directa). ASHLEY CAROLINA ROJAS VALENZUELA (Hija). DARIAN MIGUEL CHILITO VALENZUELA (Hija). YIVERALEY ROJAS ROJAS (Esposo). JOSE GEIMER VALENZUELA (Padre). JOSE GEIMER VALENZUELA MUÑOZ (Hermano). NATHALY PAULINA VALENZUELA HERMIDA (Sobrina). EVELYN DANELA VALENZUELA HERMIDA (Sobrina). CARLOS JOHAN VALENZUELA MUÑOZ (Hermano). DEINER STIVEN HURTADO VALENZUELA (Sobrino). ANA MARIA VALENZUELA MUÑOZ (Hermana). YERALDINE CABRERA VALENZUELA (Sobrina).</v>
      </c>
      <c r="C6" s="44"/>
    </row>
    <row r="7" spans="1:3" x14ac:dyDescent="0.25">
      <c r="A7" s="5" t="s">
        <v>31</v>
      </c>
      <c r="B7" s="44" t="str">
        <f>'GENERALES NOTA 322'!B6:C6</f>
        <v>LLAMADA EN GARANTIA</v>
      </c>
      <c r="C7" s="44"/>
    </row>
    <row r="8" spans="1:3" x14ac:dyDescent="0.25">
      <c r="A8" s="13" t="s">
        <v>32</v>
      </c>
      <c r="B8" s="46">
        <v>23044608</v>
      </c>
      <c r="C8" s="44"/>
    </row>
    <row r="9" spans="1:3" x14ac:dyDescent="0.25">
      <c r="A9" s="13" t="s">
        <v>11</v>
      </c>
      <c r="B9" s="44" t="s">
        <v>191</v>
      </c>
      <c r="C9" s="44"/>
    </row>
    <row r="10" spans="1:3" x14ac:dyDescent="0.25">
      <c r="A10" s="13" t="s">
        <v>33</v>
      </c>
      <c r="B10" s="76">
        <v>100000000</v>
      </c>
      <c r="C10" s="77"/>
    </row>
    <row r="11" spans="1:3" x14ac:dyDescent="0.25">
      <c r="A11" s="13" t="s">
        <v>34</v>
      </c>
      <c r="B11" s="49" t="s">
        <v>192</v>
      </c>
      <c r="C11" s="50"/>
    </row>
    <row r="12" spans="1:3" x14ac:dyDescent="0.25">
      <c r="A12" s="13" t="s">
        <v>35</v>
      </c>
      <c r="B12" s="60" t="s">
        <v>141</v>
      </c>
      <c r="C12" s="61"/>
    </row>
    <row r="13" spans="1:3" x14ac:dyDescent="0.25">
      <c r="A13" s="13" t="s">
        <v>36</v>
      </c>
      <c r="B13" s="44" t="s">
        <v>193</v>
      </c>
      <c r="C13" s="44"/>
    </row>
    <row r="14" spans="1:3" x14ac:dyDescent="0.25">
      <c r="A14" s="13" t="s">
        <v>37</v>
      </c>
      <c r="B14" s="44" t="s">
        <v>136</v>
      </c>
      <c r="C14" s="44"/>
    </row>
    <row r="15" spans="1:3" x14ac:dyDescent="0.25">
      <c r="A15" s="13" t="s">
        <v>38</v>
      </c>
      <c r="B15" s="44" t="s">
        <v>136</v>
      </c>
      <c r="C15" s="44"/>
    </row>
    <row r="16" spans="1:3" x14ac:dyDescent="0.25">
      <c r="A16" s="72" t="s">
        <v>39</v>
      </c>
      <c r="B16" s="44"/>
      <c r="C16" s="44"/>
    </row>
    <row r="17" spans="1:3" x14ac:dyDescent="0.25">
      <c r="A17" s="73"/>
      <c r="B17" s="9" t="s">
        <v>40</v>
      </c>
      <c r="C17" s="10" t="s">
        <v>41</v>
      </c>
    </row>
    <row r="18" spans="1:3" x14ac:dyDescent="0.25">
      <c r="A18" s="73"/>
      <c r="B18" s="11"/>
      <c r="C18" s="11"/>
    </row>
    <row r="19" spans="1:3" x14ac:dyDescent="0.25">
      <c r="A19" s="73"/>
      <c r="B19" s="11"/>
      <c r="C19" s="11"/>
    </row>
    <row r="20" spans="1:3" x14ac:dyDescent="0.25">
      <c r="A20" s="73"/>
      <c r="B20" s="11"/>
      <c r="C20" s="11"/>
    </row>
    <row r="21" spans="1:3" x14ac:dyDescent="0.25">
      <c r="A21" s="13" t="s">
        <v>42</v>
      </c>
      <c r="B21" s="44" t="s">
        <v>97</v>
      </c>
      <c r="C21" s="44"/>
    </row>
    <row r="22" spans="1:3" x14ac:dyDescent="0.25">
      <c r="A22" s="13" t="s">
        <v>43</v>
      </c>
      <c r="B22" s="60"/>
      <c r="C22" s="61"/>
    </row>
    <row r="23" spans="1:3" x14ac:dyDescent="0.25">
      <c r="A23" s="13" t="s">
        <v>44</v>
      </c>
      <c r="B23" s="44" t="s">
        <v>172</v>
      </c>
      <c r="C23" s="44"/>
    </row>
    <row r="24" spans="1:3" x14ac:dyDescent="0.25">
      <c r="A24" s="13" t="s">
        <v>45</v>
      </c>
      <c r="B24" s="44"/>
      <c r="C24" s="44"/>
    </row>
    <row r="25" spans="1:3" x14ac:dyDescent="0.25">
      <c r="A25" s="13" t="s">
        <v>46</v>
      </c>
      <c r="B25" s="44"/>
      <c r="C25" s="44"/>
    </row>
    <row r="26" spans="1:3" x14ac:dyDescent="0.25">
      <c r="A26" s="12" t="s">
        <v>47</v>
      </c>
      <c r="B26" s="44" t="s">
        <v>97</v>
      </c>
      <c r="C26" s="44"/>
    </row>
    <row r="27" spans="1:3" x14ac:dyDescent="0.25">
      <c r="A27" s="71" t="s">
        <v>48</v>
      </c>
      <c r="B27" s="71"/>
      <c r="C27" s="71"/>
    </row>
    <row r="28" spans="1:3" ht="14.45" customHeight="1" x14ac:dyDescent="0.25">
      <c r="A28" s="66" t="s">
        <v>49</v>
      </c>
      <c r="B28" s="67"/>
      <c r="C28" s="29"/>
    </row>
    <row r="29" spans="1:3" ht="14.45" customHeight="1" x14ac:dyDescent="0.25">
      <c r="A29" s="68" t="s">
        <v>50</v>
      </c>
      <c r="B29" s="69"/>
      <c r="C29" s="29"/>
    </row>
    <row r="30" spans="1:3" ht="14.45" customHeight="1" x14ac:dyDescent="0.25">
      <c r="A30" s="68" t="s">
        <v>194</v>
      </c>
      <c r="B30" s="69"/>
      <c r="C30" s="30" t="s">
        <v>195</v>
      </c>
    </row>
    <row r="31" spans="1:3" ht="14.45" customHeight="1" x14ac:dyDescent="0.25">
      <c r="A31" s="68" t="s">
        <v>51</v>
      </c>
      <c r="B31" s="69"/>
      <c r="C31" s="29"/>
    </row>
    <row r="32" spans="1:3" x14ac:dyDescent="0.25">
      <c r="A32" s="68" t="s">
        <v>52</v>
      </c>
      <c r="B32" s="69"/>
      <c r="C32" s="29"/>
    </row>
    <row r="33" spans="1:3" ht="14.45" customHeight="1" x14ac:dyDescent="0.25">
      <c r="A33" s="68" t="s">
        <v>53</v>
      </c>
      <c r="B33" s="69"/>
      <c r="C33" s="29"/>
    </row>
    <row r="34" spans="1:3" ht="14.45" customHeight="1" x14ac:dyDescent="0.25">
      <c r="A34" s="68" t="s">
        <v>54</v>
      </c>
      <c r="B34" s="69"/>
      <c r="C34" s="31"/>
    </row>
    <row r="35" spans="1:3" x14ac:dyDescent="0.25">
      <c r="A35" s="66" t="s">
        <v>55</v>
      </c>
      <c r="B35" s="67"/>
      <c r="C35" s="32"/>
    </row>
    <row r="36" spans="1:3" x14ac:dyDescent="0.25">
      <c r="A36" s="70" t="s">
        <v>56</v>
      </c>
      <c r="B36" s="70"/>
      <c r="C36" s="70"/>
    </row>
    <row r="37" spans="1:3" x14ac:dyDescent="0.25">
      <c r="A37" s="64" t="s">
        <v>57</v>
      </c>
      <c r="B37" s="64"/>
      <c r="C37" s="11" t="s">
        <v>196</v>
      </c>
    </row>
    <row r="38" spans="1:3" x14ac:dyDescent="0.25">
      <c r="A38" s="64" t="s">
        <v>58</v>
      </c>
      <c r="B38" s="64"/>
      <c r="C38" s="11" t="s">
        <v>196</v>
      </c>
    </row>
    <row r="39" spans="1:3" x14ac:dyDescent="0.25">
      <c r="A39" s="64" t="s">
        <v>59</v>
      </c>
      <c r="B39" s="64"/>
      <c r="C39" s="11" t="s">
        <v>196</v>
      </c>
    </row>
    <row r="40" spans="1:3" x14ac:dyDescent="0.25">
      <c r="A40" s="64" t="s">
        <v>60</v>
      </c>
      <c r="B40" s="64"/>
      <c r="C40" s="11" t="s">
        <v>196</v>
      </c>
    </row>
    <row r="41" spans="1:3" x14ac:dyDescent="0.25">
      <c r="A41" s="64" t="s">
        <v>61</v>
      </c>
      <c r="B41" s="64"/>
      <c r="C41" s="11" t="s">
        <v>196</v>
      </c>
    </row>
    <row r="42" spans="1:3" x14ac:dyDescent="0.25">
      <c r="A42" s="64" t="s">
        <v>62</v>
      </c>
      <c r="B42" s="64"/>
      <c r="C42" s="11" t="s">
        <v>196</v>
      </c>
    </row>
    <row r="43" spans="1:3" x14ac:dyDescent="0.25">
      <c r="A43" s="64" t="s">
        <v>63</v>
      </c>
      <c r="B43" s="64"/>
      <c r="C43" s="11" t="s">
        <v>196</v>
      </c>
    </row>
    <row r="44" spans="1:3" x14ac:dyDescent="0.25">
      <c r="A44" s="64" t="s">
        <v>64</v>
      </c>
      <c r="B44" s="64"/>
      <c r="C44" s="11" t="s">
        <v>196</v>
      </c>
    </row>
    <row r="45" spans="1:3" x14ac:dyDescent="0.25">
      <c r="A45" s="64" t="s">
        <v>65</v>
      </c>
      <c r="B45" s="64"/>
      <c r="C45" s="11" t="s">
        <v>196</v>
      </c>
    </row>
    <row r="46" spans="1:3" x14ac:dyDescent="0.25">
      <c r="A46" s="64" t="s">
        <v>66</v>
      </c>
      <c r="B46" s="64"/>
      <c r="C46" s="11" t="s">
        <v>196</v>
      </c>
    </row>
    <row r="47" spans="1:3" x14ac:dyDescent="0.25">
      <c r="A47" s="64" t="s">
        <v>67</v>
      </c>
      <c r="B47" s="64"/>
      <c r="C47" s="11" t="s">
        <v>196</v>
      </c>
    </row>
    <row r="48" spans="1:3" x14ac:dyDescent="0.25">
      <c r="A48" s="64" t="s">
        <v>68</v>
      </c>
      <c r="B48" s="64"/>
      <c r="C48" s="11" t="s">
        <v>196</v>
      </c>
    </row>
    <row r="49" spans="1:3" x14ac:dyDescent="0.25">
      <c r="A49" s="64" t="s">
        <v>69</v>
      </c>
      <c r="B49" s="64"/>
      <c r="C49" s="11" t="s">
        <v>196</v>
      </c>
    </row>
    <row r="50" spans="1:3" x14ac:dyDescent="0.25">
      <c r="A50" s="64" t="s">
        <v>70</v>
      </c>
      <c r="B50" s="64"/>
      <c r="C50" s="11" t="s">
        <v>196</v>
      </c>
    </row>
    <row r="51" spans="1:3" x14ac:dyDescent="0.25">
      <c r="A51" s="64" t="s">
        <v>71</v>
      </c>
      <c r="B51" s="64"/>
      <c r="C51" s="11" t="s">
        <v>196</v>
      </c>
    </row>
    <row r="52" spans="1:3" x14ac:dyDescent="0.25">
      <c r="A52" s="64" t="s">
        <v>72</v>
      </c>
      <c r="B52" s="64"/>
      <c r="C52" s="11" t="s">
        <v>196</v>
      </c>
    </row>
    <row r="53" spans="1:3" x14ac:dyDescent="0.25">
      <c r="A53" s="65"/>
      <c r="B53" s="6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74" t="s">
        <v>73</v>
      </c>
      <c r="B1" s="74"/>
      <c r="C1" s="74"/>
    </row>
    <row r="2" spans="1:6" x14ac:dyDescent="0.25">
      <c r="A2" s="20" t="s">
        <v>26</v>
      </c>
      <c r="B2" s="95" t="str">
        <f>'GENERALES NOTA 321'!B2:C2</f>
        <v>213749748 - Apl. 214801</v>
      </c>
      <c r="C2" s="96"/>
    </row>
    <row r="3" spans="1:6" x14ac:dyDescent="0.25">
      <c r="A3" s="21" t="s">
        <v>27</v>
      </c>
      <c r="B3" s="80" t="str">
        <f>'GENERALES NOTA 321'!B3:C3</f>
        <v>41001333301020240036100</v>
      </c>
      <c r="C3" s="80"/>
    </row>
    <row r="4" spans="1:6" x14ac:dyDescent="0.25">
      <c r="A4" s="21" t="s">
        <v>28</v>
      </c>
      <c r="B4" s="80" t="str">
        <f>'GENERALES NOTA 321'!B4:C4</f>
        <v>JUZGADO 10 ADMINISTRATIVO DEL CIRCUITO DE NEIVA</v>
      </c>
      <c r="C4" s="80"/>
    </row>
    <row r="5" spans="1:6" x14ac:dyDescent="0.25">
      <c r="A5" s="21" t="s">
        <v>29</v>
      </c>
      <c r="B5" s="80" t="str">
        <f>'GENERALES NOTA 321'!B5:C5</f>
        <v xml:space="preserve"> MUNICIPIO DE ISNOS; YIMER JESÚS STERLING SÁNCHEZ; COLOMBIANA DE ASISTENCIA S.A.S.; FEDERACIÓN COLOMBIANA DE DEPORTES AÉREOS.</v>
      </c>
      <c r="C5" s="80"/>
    </row>
    <row r="6" spans="1:6" ht="14.45" customHeight="1" x14ac:dyDescent="0.25">
      <c r="A6" s="21" t="s">
        <v>30</v>
      </c>
      <c r="B6" s="80" t="str">
        <f>'GENERALES NOTA 321'!B6:C6</f>
        <v>MARIA ANYELA VALENZUELA MUÑOZ (Víctima directa). ASHLEY CAROLINA ROJAS VALENZUELA (Hija). DARIAN MIGUEL CHILITO VALENZUELA (Hija). YIVERALEY ROJAS ROJAS (Esposo). JOSE GEIMER VALENZUELA (Padre). JOSE GEIMER VALENZUELA MUÑOZ (Hermano). NATHALY PAULINA VALENZUELA HERMIDA (Sobrina). EVELYN DANELA VALENZUELA HERMIDA (Sobrina). CARLOS JOHAN VALENZUELA MUÑOZ (Hermano). DEINER STIVEN HURTADO VALENZUELA (Sobrino). ANA MARIA VALENZUELA MUÑOZ (Hermana). YERALDINE CABRERA VALENZUELA (Sobrina).</v>
      </c>
      <c r="C6" s="80"/>
    </row>
    <row r="7" spans="1:6" x14ac:dyDescent="0.25">
      <c r="A7" s="21" t="s">
        <v>31</v>
      </c>
      <c r="B7" s="80" t="str">
        <f>'GENERALES NOTA 321'!B7:C7</f>
        <v>LLAMADA EN GARANTIA</v>
      </c>
      <c r="C7" s="80"/>
    </row>
    <row r="8" spans="1:6" ht="30" x14ac:dyDescent="0.25">
      <c r="A8" s="21" t="s">
        <v>74</v>
      </c>
      <c r="B8" s="91">
        <f>'GENERALES NOTA 322'!B15:C15</f>
        <v>478982156</v>
      </c>
      <c r="C8" s="92"/>
    </row>
    <row r="9" spans="1:6" x14ac:dyDescent="0.25">
      <c r="A9" s="97" t="s">
        <v>75</v>
      </c>
      <c r="B9" s="83" t="s">
        <v>14</v>
      </c>
      <c r="C9" s="84"/>
    </row>
    <row r="10" spans="1:6" x14ac:dyDescent="0.25">
      <c r="A10" s="97"/>
      <c r="B10" s="22" t="s">
        <v>15</v>
      </c>
      <c r="C10" s="19">
        <f>'GENERALES NOTA 322'!C17</f>
        <v>29156156</v>
      </c>
    </row>
    <row r="11" spans="1:6" x14ac:dyDescent="0.25">
      <c r="A11" s="97"/>
      <c r="B11" s="22" t="s">
        <v>16</v>
      </c>
      <c r="C11" s="19">
        <f>'GENERALES NOTA 322'!C18</f>
        <v>0</v>
      </c>
    </row>
    <row r="12" spans="1:6" x14ac:dyDescent="0.25">
      <c r="A12" s="97"/>
      <c r="B12" s="83"/>
      <c r="C12" s="84"/>
    </row>
    <row r="13" spans="1:6" x14ac:dyDescent="0.25">
      <c r="A13" s="97"/>
      <c r="B13" s="22" t="s">
        <v>76</v>
      </c>
      <c r="C13" s="24"/>
    </row>
    <row r="14" spans="1:6" x14ac:dyDescent="0.25">
      <c r="A14" s="97"/>
      <c r="B14" s="22" t="s">
        <v>77</v>
      </c>
      <c r="C14" s="24"/>
      <c r="E14" t="s">
        <v>78</v>
      </c>
      <c r="F14" s="17">
        <v>0.7</v>
      </c>
    </row>
    <row r="15" spans="1:6" x14ac:dyDescent="0.25">
      <c r="A15" s="23" t="s">
        <v>79</v>
      </c>
      <c r="B15" s="95" t="s">
        <v>80</v>
      </c>
      <c r="C15" s="96"/>
    </row>
    <row r="16" spans="1:6" ht="89.25" customHeight="1" x14ac:dyDescent="0.25">
      <c r="A16" s="21" t="s">
        <v>81</v>
      </c>
      <c r="B16" s="93"/>
      <c r="C16" s="94"/>
    </row>
    <row r="17" spans="1:3" ht="28.5" customHeight="1" x14ac:dyDescent="0.25">
      <c r="A17" s="14" t="s">
        <v>82</v>
      </c>
      <c r="B17" s="78">
        <f>((C19+C20+C22+C23)-C26)*C25*C27</f>
        <v>100</v>
      </c>
      <c r="C17" s="78"/>
    </row>
    <row r="18" spans="1:3" x14ac:dyDescent="0.25">
      <c r="A18" s="23" t="s">
        <v>83</v>
      </c>
      <c r="B18" s="85" t="s">
        <v>14</v>
      </c>
      <c r="C18" s="86"/>
    </row>
    <row r="19" spans="1:3" x14ac:dyDescent="0.25">
      <c r="A19" s="81"/>
      <c r="B19" s="22" t="s">
        <v>15</v>
      </c>
      <c r="C19" s="19"/>
    </row>
    <row r="20" spans="1:3" x14ac:dyDescent="0.25">
      <c r="A20" s="82"/>
      <c r="B20" s="22" t="s">
        <v>16</v>
      </c>
      <c r="C20" s="19">
        <v>100</v>
      </c>
    </row>
    <row r="21" spans="1:3" x14ac:dyDescent="0.25">
      <c r="A21" s="82"/>
      <c r="B21" s="83" t="s">
        <v>17</v>
      </c>
      <c r="C21" s="84"/>
    </row>
    <row r="22" spans="1:3" x14ac:dyDescent="0.25">
      <c r="A22" s="82"/>
      <c r="B22" s="22" t="s">
        <v>76</v>
      </c>
      <c r="C22" s="19">
        <v>0</v>
      </c>
    </row>
    <row r="23" spans="1:3" ht="45" x14ac:dyDescent="0.25">
      <c r="A23" s="82"/>
      <c r="B23" s="22" t="s">
        <v>84</v>
      </c>
      <c r="C23" s="19">
        <v>0</v>
      </c>
    </row>
    <row r="24" spans="1:3" x14ac:dyDescent="0.25">
      <c r="A24" s="82"/>
      <c r="B24" s="83" t="s">
        <v>85</v>
      </c>
      <c r="C24" s="84"/>
    </row>
    <row r="25" spans="1:3" x14ac:dyDescent="0.25">
      <c r="A25" s="25"/>
      <c r="B25" s="22" t="s">
        <v>86</v>
      </c>
      <c r="C25" s="26">
        <v>1</v>
      </c>
    </row>
    <row r="26" spans="1:3" x14ac:dyDescent="0.25">
      <c r="A26" s="27"/>
      <c r="B26" s="22" t="s">
        <v>34</v>
      </c>
      <c r="C26" s="28">
        <v>0</v>
      </c>
    </row>
    <row r="27" spans="1:3" x14ac:dyDescent="0.25">
      <c r="A27" s="27"/>
      <c r="B27" s="22" t="s">
        <v>87</v>
      </c>
      <c r="C27" s="26">
        <v>1</v>
      </c>
    </row>
    <row r="28" spans="1:3" x14ac:dyDescent="0.25">
      <c r="A28" s="18" t="s">
        <v>88</v>
      </c>
      <c r="B28" s="78">
        <f>IFERROR(B17*(VLOOKUP(B15,Hoja2!$G$1:$H$6,2,0)),16666)</f>
        <v>16666</v>
      </c>
      <c r="C28" s="78"/>
    </row>
    <row r="29" spans="1:3" ht="103.5" customHeight="1" x14ac:dyDescent="0.25">
      <c r="A29" s="21" t="s">
        <v>89</v>
      </c>
      <c r="B29" s="79"/>
      <c r="C29" s="80"/>
    </row>
    <row r="30" spans="1:3" ht="132" customHeight="1" x14ac:dyDescent="0.25">
      <c r="A30" s="21" t="s">
        <v>90</v>
      </c>
      <c r="B30" s="87"/>
      <c r="C30" s="88"/>
    </row>
    <row r="32" spans="1:3" x14ac:dyDescent="0.25">
      <c r="A32" s="27"/>
      <c r="B32" s="27"/>
      <c r="C32" s="27"/>
    </row>
    <row r="33" spans="1:3" ht="26.25" x14ac:dyDescent="0.25">
      <c r="A33" s="89" t="s">
        <v>91</v>
      </c>
      <c r="B33" s="89"/>
      <c r="C33" s="89"/>
    </row>
    <row r="34" spans="1:3" x14ac:dyDescent="0.25">
      <c r="A34" s="90" t="s">
        <v>92</v>
      </c>
      <c r="B34" s="90"/>
      <c r="C34" s="90"/>
    </row>
    <row r="35" spans="1:3" x14ac:dyDescent="0.25">
      <c r="A35" s="34" t="s">
        <v>93</v>
      </c>
      <c r="B35" s="34" t="s">
        <v>94</v>
      </c>
      <c r="C35" s="35" t="s">
        <v>95</v>
      </c>
    </row>
    <row r="36" spans="1:3" ht="27" x14ac:dyDescent="0.25">
      <c r="A36" s="36" t="s">
        <v>96</v>
      </c>
      <c r="B36" s="37" t="s">
        <v>97</v>
      </c>
      <c r="C36" s="36" t="s">
        <v>98</v>
      </c>
    </row>
    <row r="37" spans="1:3" ht="67.5" x14ac:dyDescent="0.25">
      <c r="A37" s="36" t="s">
        <v>99</v>
      </c>
      <c r="B37" s="37" t="s">
        <v>97</v>
      </c>
      <c r="C37" s="36" t="s">
        <v>100</v>
      </c>
    </row>
    <row r="38" spans="1:3" ht="40.5" x14ac:dyDescent="0.25">
      <c r="A38" s="36" t="s">
        <v>101</v>
      </c>
      <c r="B38" s="37" t="s">
        <v>97</v>
      </c>
      <c r="C38" s="36" t="s">
        <v>102</v>
      </c>
    </row>
    <row r="39" spans="1:3" ht="27" x14ac:dyDescent="0.25">
      <c r="A39" s="36" t="s">
        <v>103</v>
      </c>
      <c r="B39" s="37" t="s">
        <v>97</v>
      </c>
      <c r="C39" s="36" t="s">
        <v>104</v>
      </c>
    </row>
    <row r="40" spans="1:3" x14ac:dyDescent="0.25">
      <c r="A40" s="36" t="s">
        <v>105</v>
      </c>
      <c r="B40" s="37" t="s">
        <v>97</v>
      </c>
      <c r="C40" s="38"/>
    </row>
    <row r="41" spans="1:3" ht="27" x14ac:dyDescent="0.25">
      <c r="A41" s="36" t="s">
        <v>106</v>
      </c>
      <c r="B41" s="37" t="s">
        <v>97</v>
      </c>
      <c r="C41" s="36" t="s">
        <v>107</v>
      </c>
    </row>
    <row r="42" spans="1:3" ht="27" x14ac:dyDescent="0.25">
      <c r="A42" s="36" t="s">
        <v>108</v>
      </c>
      <c r="B42" s="37" t="s">
        <v>97</v>
      </c>
      <c r="C42" s="36" t="s">
        <v>109</v>
      </c>
    </row>
    <row r="43" spans="1:3" x14ac:dyDescent="0.25">
      <c r="A43" s="36" t="s">
        <v>110</v>
      </c>
      <c r="B43" s="37" t="s">
        <v>97</v>
      </c>
      <c r="C43" s="38" t="s">
        <v>111</v>
      </c>
    </row>
    <row r="44" spans="1:3" ht="27" x14ac:dyDescent="0.25">
      <c r="A44" s="36" t="s">
        <v>112</v>
      </c>
      <c r="B44" s="37" t="s">
        <v>97</v>
      </c>
      <c r="C44" s="38" t="s">
        <v>113</v>
      </c>
    </row>
    <row r="45" spans="1:3" ht="27" x14ac:dyDescent="0.25">
      <c r="A45" s="36" t="s">
        <v>114</v>
      </c>
      <c r="B45" s="37" t="s">
        <v>97</v>
      </c>
      <c r="C45" s="38" t="s">
        <v>115</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5"/>
  <cols>
    <col min="1" max="1" width="62.42578125" customWidth="1"/>
    <col min="2" max="3" width="69.42578125" customWidth="1"/>
    <col min="4" max="16384" width="10.85546875" hidden="1"/>
  </cols>
  <sheetData>
    <row r="1" spans="1:3" ht="26.25" x14ac:dyDescent="0.25">
      <c r="A1" s="74" t="s">
        <v>116</v>
      </c>
      <c r="B1" s="74"/>
      <c r="C1" s="74"/>
    </row>
    <row r="2" spans="1:3" ht="17.100000000000001" customHeight="1" x14ac:dyDescent="0.25">
      <c r="A2" s="33" t="s">
        <v>26</v>
      </c>
      <c r="B2" s="49" t="str">
        <f>'GENERALES NOTA 321'!B2:C2</f>
        <v>213749748 - Apl. 214801</v>
      </c>
      <c r="C2" s="50"/>
    </row>
    <row r="3" spans="1:3" ht="15.95" customHeight="1" x14ac:dyDescent="0.25">
      <c r="A3" s="5" t="s">
        <v>1</v>
      </c>
      <c r="B3" s="44" t="str">
        <f>'GENERALES NOTA 322'!B2:C2</f>
        <v>41001333301020240036100</v>
      </c>
      <c r="C3" s="44"/>
    </row>
    <row r="4" spans="1:3" x14ac:dyDescent="0.25">
      <c r="A4" s="5" t="s">
        <v>2</v>
      </c>
      <c r="B4" s="44" t="str">
        <f>'GENERALES NOTA 322'!B3:C3</f>
        <v>JUZGADO 10 ADMINISTRATIVO DEL CIRCUITO DE NEIVA</v>
      </c>
      <c r="C4" s="44"/>
    </row>
    <row r="5" spans="1:3" ht="29.1" customHeight="1" x14ac:dyDescent="0.25">
      <c r="A5" s="5" t="s">
        <v>3</v>
      </c>
      <c r="B5" s="44" t="str">
        <f>'GENERALES NOTA 322'!B4:C4</f>
        <v xml:space="preserve"> MUNICIPIO DE ISNOS; YIMER JESÚS STERLING SÁNCHEZ; COLOMBIANA DE ASISTENCIA S.A.S.; FEDERACIÓN COLOMBIANA DE DEPORTES AÉREOS.</v>
      </c>
      <c r="C5" s="44"/>
    </row>
    <row r="6" spans="1:3" x14ac:dyDescent="0.25">
      <c r="A6" s="5" t="s">
        <v>4</v>
      </c>
      <c r="B6" s="44" t="str">
        <f>'GENERALES NOTA 322'!B5:C5</f>
        <v>MARIA ANYELA VALENZUELA MUÑOZ (Víctima directa). ASHLEY CAROLINA ROJAS VALENZUELA (Hija). DARIAN MIGUEL CHILITO VALENZUELA (Hija). YIVERALEY ROJAS ROJAS (Esposo). JOSE GEIMER VALENZUELA (Padre). JOSE GEIMER VALENZUELA MUÑOZ (Hermano). NATHALY PAULINA VALENZUELA HERMIDA (Sobrina). EVELYN DANELA VALENZUELA HERMIDA (Sobrina). CARLOS JOHAN VALENZUELA MUÑOZ (Hermano). DEINER STIVEN HURTADO VALENZUELA (Sobrino). ANA MARIA VALENZUELA MUÑOZ (Hermana). YERALDINE CABRERA VALENZUELA (Sobrina).</v>
      </c>
      <c r="C6" s="44"/>
    </row>
    <row r="7" spans="1:3" ht="43.5" customHeight="1" x14ac:dyDescent="0.25">
      <c r="A7" s="5" t="s">
        <v>5</v>
      </c>
      <c r="B7" s="44" t="str">
        <f>'GENERALES NOTA 322'!B6:C6</f>
        <v>LLAMADA EN GARANTIA</v>
      </c>
      <c r="C7" s="44"/>
    </row>
    <row r="8" spans="1:3" x14ac:dyDescent="0.25">
      <c r="A8" s="5" t="s">
        <v>117</v>
      </c>
      <c r="B8" s="44" t="s">
        <v>80</v>
      </c>
      <c r="C8" s="44"/>
    </row>
    <row r="9" spans="1:3" x14ac:dyDescent="0.25">
      <c r="A9" s="15" t="s">
        <v>83</v>
      </c>
      <c r="B9" s="98"/>
      <c r="C9" s="98"/>
    </row>
    <row r="10" spans="1:3" x14ac:dyDescent="0.25">
      <c r="A10" s="15" t="s">
        <v>118</v>
      </c>
      <c r="B10" s="44"/>
      <c r="C10" s="44"/>
    </row>
    <row r="11" spans="1:3" x14ac:dyDescent="0.25">
      <c r="A11" s="15" t="s">
        <v>53</v>
      </c>
      <c r="B11" s="99"/>
      <c r="C11" s="65"/>
    </row>
    <row r="12" spans="1:3" ht="30" x14ac:dyDescent="0.25">
      <c r="A12" s="5" t="s">
        <v>119</v>
      </c>
      <c r="B12" s="44"/>
      <c r="C12" s="44"/>
    </row>
    <row r="13" spans="1:3" ht="30" x14ac:dyDescent="0.25">
      <c r="A13" s="5" t="s">
        <v>120</v>
      </c>
      <c r="B13" s="44"/>
      <c r="C13" s="44"/>
    </row>
    <row r="14" spans="1:3" x14ac:dyDescent="0.25">
      <c r="A14" s="5" t="s">
        <v>121</v>
      </c>
      <c r="B14" s="49"/>
      <c r="C14" s="50"/>
    </row>
    <row r="15" spans="1:3" x14ac:dyDescent="0.25">
      <c r="A15" s="15" t="s">
        <v>122</v>
      </c>
      <c r="B15" s="44"/>
      <c r="C15" s="44"/>
    </row>
    <row r="16" spans="1:3" ht="100.5" customHeight="1" x14ac:dyDescent="0.25">
      <c r="A16" s="11" t="s">
        <v>123</v>
      </c>
      <c r="B16" s="65"/>
      <c r="C16" s="65"/>
    </row>
    <row r="17" ht="36.6" customHeight="1" x14ac:dyDescent="0.2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00" t="s">
        <v>124</v>
      </c>
      <c r="B1" s="100"/>
      <c r="C1" s="100"/>
    </row>
    <row r="2" spans="1:3" x14ac:dyDescent="0.25">
      <c r="A2" s="33" t="s">
        <v>26</v>
      </c>
      <c r="B2" s="49" t="str">
        <f>'GENERALES NOTA 321'!B2:C2</f>
        <v>213749748 - Apl. 214801</v>
      </c>
      <c r="C2" s="50"/>
    </row>
    <row r="3" spans="1:3" ht="23.45" customHeight="1" x14ac:dyDescent="0.25">
      <c r="A3" s="5" t="s">
        <v>27</v>
      </c>
      <c r="B3" s="44" t="str">
        <f>'GENERALES NOTA 322'!B2:C2</f>
        <v>41001333301020240036100</v>
      </c>
      <c r="C3" s="44"/>
    </row>
    <row r="4" spans="1:3" x14ac:dyDescent="0.25">
      <c r="A4" s="5" t="s">
        <v>28</v>
      </c>
      <c r="B4" s="44" t="str">
        <f>'GENERALES NOTA 322'!B3:C3</f>
        <v>JUZGADO 10 ADMINISTRATIVO DEL CIRCUITO DE NEIVA</v>
      </c>
      <c r="C4" s="44"/>
    </row>
    <row r="5" spans="1:3" x14ac:dyDescent="0.25">
      <c r="A5" s="5" t="s">
        <v>29</v>
      </c>
      <c r="B5" s="44" t="str">
        <f>'GENERALES NOTA 322'!B4:C4</f>
        <v xml:space="preserve"> MUNICIPIO DE ISNOS; YIMER JESÚS STERLING SÁNCHEZ; COLOMBIANA DE ASISTENCIA S.A.S.; FEDERACIÓN COLOMBIANA DE DEPORTES AÉREOS.</v>
      </c>
      <c r="C5" s="44"/>
    </row>
    <row r="6" spans="1:3" x14ac:dyDescent="0.25">
      <c r="A6" s="5" t="s">
        <v>30</v>
      </c>
      <c r="B6" s="44" t="str">
        <f>'GENERALES NOTA 322'!B5:C5</f>
        <v>MARIA ANYELA VALENZUELA MUÑOZ (Víctima directa). ASHLEY CAROLINA ROJAS VALENZUELA (Hija). DARIAN MIGUEL CHILITO VALENZUELA (Hija). YIVERALEY ROJAS ROJAS (Esposo). JOSE GEIMER VALENZUELA (Padre). JOSE GEIMER VALENZUELA MUÑOZ (Hermano). NATHALY PAULINA VALENZUELA HERMIDA (Sobrina). EVELYN DANELA VALENZUELA HERMIDA (Sobrina). CARLOS JOHAN VALENZUELA MUÑOZ (Hermano). DEINER STIVEN HURTADO VALENZUELA (Sobrino). ANA MARIA VALENZUELA MUÑOZ (Hermana). YERALDINE CABRERA VALENZUELA (Sobrina).</v>
      </c>
      <c r="C6" s="44"/>
    </row>
    <row r="7" spans="1:3" x14ac:dyDescent="0.25">
      <c r="A7" s="5" t="s">
        <v>31</v>
      </c>
      <c r="B7" s="44" t="str">
        <f>'GENERALES NOTA 322'!B6:C6</f>
        <v>LLAMADA EN GARANTIA</v>
      </c>
      <c r="C7" s="44"/>
    </row>
    <row r="8" spans="1:3" x14ac:dyDescent="0.25">
      <c r="A8" s="5" t="s">
        <v>117</v>
      </c>
      <c r="B8" s="44" t="str">
        <f>'GENERALES NOTA 325'!B8:C8</f>
        <v>REMOTO</v>
      </c>
      <c r="C8" s="44"/>
    </row>
    <row r="9" spans="1:3" x14ac:dyDescent="0.25">
      <c r="A9" s="15" t="s">
        <v>83</v>
      </c>
      <c r="B9" s="101">
        <f>'GENERALES  NOTA 324 -478'!B17:C17</f>
        <v>100</v>
      </c>
      <c r="C9" s="101"/>
    </row>
    <row r="10" spans="1:3" x14ac:dyDescent="0.25">
      <c r="A10" s="5" t="s">
        <v>125</v>
      </c>
      <c r="B10" s="102"/>
      <c r="C10" s="102"/>
    </row>
    <row r="11" spans="1:3" ht="41.1" customHeight="1" x14ac:dyDescent="0.25">
      <c r="A11" s="5" t="s">
        <v>126</v>
      </c>
      <c r="B11" s="44"/>
      <c r="C11" s="44"/>
    </row>
    <row r="12" spans="1:3" ht="18.75" customHeight="1" x14ac:dyDescent="0.25">
      <c r="A12" s="5" t="s">
        <v>127</v>
      </c>
      <c r="B12" s="103"/>
      <c r="C12" s="103"/>
    </row>
    <row r="13" spans="1:3" x14ac:dyDescent="0.25">
      <c r="A13" s="5" t="s">
        <v>128</v>
      </c>
      <c r="B13" s="44"/>
      <c r="C13" s="44"/>
    </row>
    <row r="19" spans="4:8" x14ac:dyDescent="0.25">
      <c r="D19" t="str">
        <f t="shared" ref="D19:H19" si="0">UPPER(D17)</f>
        <v/>
      </c>
      <c r="E19" t="str">
        <f t="shared" si="0"/>
        <v/>
      </c>
      <c r="F19" t="str">
        <f t="shared" si="0"/>
        <v/>
      </c>
      <c r="G19" t="str">
        <f t="shared" si="0"/>
        <v/>
      </c>
      <c r="H19" t="str">
        <f t="shared" si="0"/>
        <v/>
      </c>
    </row>
    <row r="20" spans="4:8" x14ac:dyDescent="0.25">
      <c r="D20" t="str">
        <f t="shared" ref="D20:H20" si="1">UPPER(D18)</f>
        <v/>
      </c>
      <c r="E20" t="str">
        <f t="shared" si="1"/>
        <v/>
      </c>
      <c r="F20" t="str">
        <f t="shared" si="1"/>
        <v/>
      </c>
      <c r="G20" t="str">
        <f t="shared" si="1"/>
        <v/>
      </c>
      <c r="H20" t="str">
        <f t="shared" si="1"/>
        <v/>
      </c>
    </row>
    <row r="21" spans="4:8" x14ac:dyDescent="0.25">
      <c r="D21" t="str">
        <f t="shared" ref="D21:H21" si="2">UPPER(D19)</f>
        <v/>
      </c>
      <c r="E21" t="str">
        <f t="shared" si="2"/>
        <v/>
      </c>
      <c r="F21" t="str">
        <f t="shared" si="2"/>
        <v/>
      </c>
      <c r="G21" t="str">
        <f t="shared" si="2"/>
        <v/>
      </c>
      <c r="H21" t="str">
        <f t="shared" si="2"/>
        <v/>
      </c>
    </row>
    <row r="22" spans="4:8" x14ac:dyDescent="0.25">
      <c r="D22" t="str">
        <f>UPPER(D20)</f>
        <v/>
      </c>
      <c r="E22" t="str">
        <f t="shared" ref="E22:H22" si="3">UPPER(E20)</f>
        <v/>
      </c>
      <c r="F22" t="str">
        <f t="shared" si="3"/>
        <v/>
      </c>
      <c r="G22" t="str">
        <f t="shared" si="3"/>
        <v/>
      </c>
      <c r="H22" t="str">
        <f t="shared" si="3"/>
        <v/>
      </c>
    </row>
    <row r="23" spans="4:8" x14ac:dyDescent="0.25">
      <c r="D23" t="str">
        <f t="shared" ref="D23:H23" si="4">UPPER(D21)</f>
        <v/>
      </c>
      <c r="E23" t="str">
        <f t="shared" si="4"/>
        <v/>
      </c>
      <c r="F23" t="str">
        <f t="shared" si="4"/>
        <v/>
      </c>
      <c r="G23" t="str">
        <f t="shared" si="4"/>
        <v/>
      </c>
      <c r="H23" t="str">
        <f t="shared" si="4"/>
        <v/>
      </c>
    </row>
    <row r="24" spans="4:8" x14ac:dyDescent="0.25">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5" x14ac:dyDescent="0.25"/>
  <cols>
    <col min="1" max="1" width="72.85546875" customWidth="1"/>
    <col min="2" max="2" width="39.85546875" customWidth="1"/>
    <col min="3" max="3" width="96.42578125" customWidth="1"/>
    <col min="4" max="16384" width="11.42578125" hidden="1"/>
  </cols>
  <sheetData>
    <row r="1" spans="1:3" ht="18.75" x14ac:dyDescent="0.25">
      <c r="A1" s="100" t="s">
        <v>129</v>
      </c>
      <c r="B1" s="100"/>
      <c r="C1" s="100"/>
    </row>
    <row r="2" spans="1:3" ht="14.1" customHeight="1" x14ac:dyDescent="0.25">
      <c r="A2" s="13" t="s">
        <v>26</v>
      </c>
      <c r="B2" s="49" t="str">
        <f>'GENERALES NOTA 321'!B2:C2</f>
        <v>213749748 - Apl. 214801</v>
      </c>
      <c r="C2" s="50"/>
    </row>
    <row r="3" spans="1:3" x14ac:dyDescent="0.25">
      <c r="A3" s="5" t="s">
        <v>27</v>
      </c>
      <c r="B3" s="44" t="str">
        <f>'GENERALES NOTA 322'!B2:C2</f>
        <v>41001333301020240036100</v>
      </c>
      <c r="C3" s="44"/>
    </row>
    <row r="4" spans="1:3" x14ac:dyDescent="0.25">
      <c r="A4" s="5" t="s">
        <v>28</v>
      </c>
      <c r="B4" s="44" t="str">
        <f>'GENERALES NOTA 322'!B3:C3</f>
        <v>JUZGADO 10 ADMINISTRATIVO DEL CIRCUITO DE NEIVA</v>
      </c>
      <c r="C4" s="44"/>
    </row>
    <row r="5" spans="1:3" x14ac:dyDescent="0.25">
      <c r="A5" s="5" t="s">
        <v>29</v>
      </c>
      <c r="B5" s="44" t="str">
        <f>'GENERALES NOTA 322'!B4:C4</f>
        <v xml:space="preserve"> MUNICIPIO DE ISNOS; YIMER JESÚS STERLING SÁNCHEZ; COLOMBIANA DE ASISTENCIA S.A.S.; FEDERACIÓN COLOMBIANA DE DEPORTES AÉREOS.</v>
      </c>
      <c r="C5" s="44"/>
    </row>
    <row r="6" spans="1:3" x14ac:dyDescent="0.25">
      <c r="A6" s="5" t="s">
        <v>30</v>
      </c>
      <c r="B6" s="44" t="str">
        <f>'GENERALES NOTA 322'!B5:C5</f>
        <v>MARIA ANYELA VALENZUELA MUÑOZ (Víctima directa). ASHLEY CAROLINA ROJAS VALENZUELA (Hija). DARIAN MIGUEL CHILITO VALENZUELA (Hija). YIVERALEY ROJAS ROJAS (Esposo). JOSE GEIMER VALENZUELA (Padre). JOSE GEIMER VALENZUELA MUÑOZ (Hermano). NATHALY PAULINA VALENZUELA HERMIDA (Sobrina). EVELYN DANELA VALENZUELA HERMIDA (Sobrina). CARLOS JOHAN VALENZUELA MUÑOZ (Hermano). DEINER STIVEN HURTADO VALENZUELA (Sobrino). ANA MARIA VALENZUELA MUÑOZ (Hermana). YERALDINE CABRERA VALENZUELA (Sobrina).</v>
      </c>
      <c r="C6" s="44"/>
    </row>
    <row r="7" spans="1:3" x14ac:dyDescent="0.25">
      <c r="A7" s="5" t="s">
        <v>31</v>
      </c>
      <c r="B7" s="44" t="str">
        <f>'GENERALES NOTA 322'!B6:C6</f>
        <v>LLAMADA EN GARANTIA</v>
      </c>
      <c r="C7" s="44"/>
    </row>
    <row r="8" spans="1:3" x14ac:dyDescent="0.25">
      <c r="A8" s="5" t="s">
        <v>130</v>
      </c>
      <c r="B8" s="44" t="str">
        <f>'GENERALES NOTA 325'!B8:C8</f>
        <v>REMOTO</v>
      </c>
      <c r="C8" s="44"/>
    </row>
    <row r="9" spans="1:3" ht="24" customHeight="1" x14ac:dyDescent="0.25">
      <c r="A9" s="5" t="s">
        <v>131</v>
      </c>
      <c r="B9" s="44"/>
      <c r="C9" s="44"/>
    </row>
    <row r="10" spans="1:3" ht="88.5" customHeight="1" x14ac:dyDescent="0.25">
      <c r="A10" s="5" t="s">
        <v>132</v>
      </c>
      <c r="B10" s="44"/>
      <c r="C10" s="44"/>
    </row>
    <row r="11" spans="1:3" ht="43.5" customHeight="1" x14ac:dyDescent="0.25">
      <c r="A11" s="106"/>
      <c r="B11" s="106"/>
      <c r="C11" s="106"/>
    </row>
    <row r="12" spans="1:3" hidden="1" x14ac:dyDescent="0.25">
      <c r="A12" s="107"/>
      <c r="B12" s="107"/>
      <c r="C12" s="107"/>
    </row>
    <row r="13" spans="1:3" ht="18.75" x14ac:dyDescent="0.25">
      <c r="A13" s="100" t="s">
        <v>133</v>
      </c>
      <c r="B13" s="100"/>
      <c r="C13" s="100"/>
    </row>
    <row r="14" spans="1:3" x14ac:dyDescent="0.25">
      <c r="A14" s="23" t="s">
        <v>79</v>
      </c>
      <c r="B14" s="95" t="s">
        <v>80</v>
      </c>
      <c r="C14" s="96"/>
    </row>
    <row r="15" spans="1:3" ht="30" x14ac:dyDescent="0.25">
      <c r="A15" s="21" t="s">
        <v>81</v>
      </c>
      <c r="B15" s="93"/>
      <c r="C15" s="94"/>
    </row>
    <row r="16" spans="1:3" ht="45" x14ac:dyDescent="0.25">
      <c r="A16" s="14" t="s">
        <v>82</v>
      </c>
      <c r="B16" s="78">
        <f>((C18+C19+C21+C22)-C25)*C24*C26</f>
        <v>100000000</v>
      </c>
      <c r="C16" s="78"/>
    </row>
    <row r="17" spans="1:3" x14ac:dyDescent="0.25">
      <c r="A17" s="23" t="s">
        <v>83</v>
      </c>
      <c r="B17" s="85" t="s">
        <v>14</v>
      </c>
      <c r="C17" s="86"/>
    </row>
    <row r="18" spans="1:3" x14ac:dyDescent="0.25">
      <c r="A18" s="81"/>
      <c r="B18" s="22" t="s">
        <v>15</v>
      </c>
      <c r="C18" s="19">
        <v>100000000</v>
      </c>
    </row>
    <row r="19" spans="1:3" x14ac:dyDescent="0.25">
      <c r="A19" s="82"/>
      <c r="B19" s="22" t="s">
        <v>16</v>
      </c>
      <c r="C19" s="19">
        <v>0</v>
      </c>
    </row>
    <row r="20" spans="1:3" x14ac:dyDescent="0.25">
      <c r="A20" s="82"/>
      <c r="B20" s="83" t="s">
        <v>17</v>
      </c>
      <c r="C20" s="84"/>
    </row>
    <row r="21" spans="1:3" x14ac:dyDescent="0.25">
      <c r="A21" s="82"/>
      <c r="B21" s="22" t="s">
        <v>76</v>
      </c>
      <c r="C21" s="19">
        <v>0</v>
      </c>
    </row>
    <row r="22" spans="1:3" ht="30" x14ac:dyDescent="0.25">
      <c r="A22" s="82"/>
      <c r="B22" s="22" t="s">
        <v>84</v>
      </c>
      <c r="C22" s="19">
        <v>0</v>
      </c>
    </row>
    <row r="23" spans="1:3" x14ac:dyDescent="0.25">
      <c r="A23" s="82"/>
      <c r="B23" s="83" t="s">
        <v>85</v>
      </c>
      <c r="C23" s="84"/>
    </row>
    <row r="24" spans="1:3" x14ac:dyDescent="0.25">
      <c r="A24" s="25"/>
      <c r="B24" s="22" t="s">
        <v>86</v>
      </c>
      <c r="C24" s="26">
        <v>1</v>
      </c>
    </row>
    <row r="25" spans="1:3" x14ac:dyDescent="0.25">
      <c r="A25" s="27"/>
      <c r="B25" s="22" t="s">
        <v>34</v>
      </c>
      <c r="C25" s="28">
        <v>0</v>
      </c>
    </row>
    <row r="26" spans="1:3" x14ac:dyDescent="0.25">
      <c r="A26" s="27"/>
      <c r="B26" s="39" t="s">
        <v>87</v>
      </c>
      <c r="C26" s="40">
        <v>1</v>
      </c>
    </row>
    <row r="27" spans="1:3" x14ac:dyDescent="0.25">
      <c r="A27" s="41" t="s">
        <v>88</v>
      </c>
      <c r="B27" s="104">
        <f>IFERROR(B16*(VLOOKUP(B14,Hoja2!$G$1:$H$6,2,0)),16666)</f>
        <v>16666</v>
      </c>
      <c r="C27" s="104"/>
    </row>
    <row r="28" spans="1:3" ht="95.25" customHeight="1" x14ac:dyDescent="0.25">
      <c r="A28" s="42" t="s">
        <v>134</v>
      </c>
      <c r="B28" s="105"/>
      <c r="C28" s="105"/>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135</v>
      </c>
    </row>
    <row r="2" spans="1:1" x14ac:dyDescent="0.25">
      <c r="A2" t="s">
        <v>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2578125" defaultRowHeight="15" x14ac:dyDescent="0.25"/>
  <cols>
    <col min="4" max="4" width="20.140625" bestFit="1" customWidth="1"/>
    <col min="5" max="5" width="42.85546875" bestFit="1" customWidth="1"/>
    <col min="7" max="7" width="33.42578125" customWidth="1"/>
    <col min="14" max="14" width="20.5703125" customWidth="1"/>
  </cols>
  <sheetData>
    <row r="1" spans="1:14" x14ac:dyDescent="0.25">
      <c r="A1" s="8" t="s">
        <v>35</v>
      </c>
      <c r="B1" t="s">
        <v>136</v>
      </c>
      <c r="C1" s="8" t="s">
        <v>39</v>
      </c>
      <c r="D1" s="8" t="s">
        <v>43</v>
      </c>
      <c r="E1" s="3" t="s">
        <v>44</v>
      </c>
      <c r="F1" s="2" t="s">
        <v>78</v>
      </c>
      <c r="G1" s="2" t="s">
        <v>137</v>
      </c>
      <c r="H1" s="4">
        <v>0.7</v>
      </c>
      <c r="I1" t="s">
        <v>138</v>
      </c>
      <c r="J1" t="s">
        <v>139</v>
      </c>
      <c r="L1" t="s">
        <v>6</v>
      </c>
      <c r="N1" s="2" t="s">
        <v>140</v>
      </c>
    </row>
    <row r="2" spans="1:14" x14ac:dyDescent="0.25">
      <c r="A2" t="s">
        <v>141</v>
      </c>
      <c r="B2" t="s">
        <v>97</v>
      </c>
      <c r="C2" t="s">
        <v>142</v>
      </c>
      <c r="D2" s="2" t="s">
        <v>143</v>
      </c>
      <c r="E2" s="1" t="s">
        <v>144</v>
      </c>
      <c r="F2" s="2" t="s">
        <v>80</v>
      </c>
      <c r="G2" s="2" t="s">
        <v>145</v>
      </c>
      <c r="H2" s="4">
        <v>0.25</v>
      </c>
      <c r="I2" t="s">
        <v>146</v>
      </c>
      <c r="J2" t="s">
        <v>147</v>
      </c>
      <c r="L2" t="s">
        <v>148</v>
      </c>
      <c r="N2" s="2" t="s">
        <v>149</v>
      </c>
    </row>
    <row r="3" spans="1:14" x14ac:dyDescent="0.25">
      <c r="A3" t="s">
        <v>150</v>
      </c>
      <c r="C3" t="s">
        <v>151</v>
      </c>
      <c r="D3" s="2" t="s">
        <v>152</v>
      </c>
      <c r="E3" s="1" t="s">
        <v>153</v>
      </c>
      <c r="F3" s="2" t="s">
        <v>154</v>
      </c>
      <c r="G3" s="2" t="s">
        <v>155</v>
      </c>
      <c r="H3" s="4">
        <v>0.55000000000000004</v>
      </c>
      <c r="I3" t="s">
        <v>156</v>
      </c>
      <c r="J3" t="s">
        <v>157</v>
      </c>
      <c r="N3" s="2" t="s">
        <v>80</v>
      </c>
    </row>
    <row r="4" spans="1:14" x14ac:dyDescent="0.25">
      <c r="A4" t="s">
        <v>158</v>
      </c>
      <c r="C4" t="s">
        <v>159</v>
      </c>
      <c r="E4" s="1" t="s">
        <v>160</v>
      </c>
      <c r="G4" s="2" t="s">
        <v>161</v>
      </c>
      <c r="H4" s="4">
        <v>0.15</v>
      </c>
      <c r="I4" t="s">
        <v>162</v>
      </c>
      <c r="J4" t="s">
        <v>163</v>
      </c>
      <c r="N4" s="2"/>
    </row>
    <row r="5" spans="1:14" x14ac:dyDescent="0.25">
      <c r="A5" t="s">
        <v>164</v>
      </c>
      <c r="E5" s="1" t="s">
        <v>165</v>
      </c>
      <c r="G5" s="2" t="s">
        <v>166</v>
      </c>
      <c r="H5" s="4">
        <v>0.7</v>
      </c>
      <c r="I5" t="s">
        <v>167</v>
      </c>
      <c r="J5" t="s">
        <v>168</v>
      </c>
      <c r="N5" s="2"/>
    </row>
    <row r="6" spans="1:14" x14ac:dyDescent="0.25">
      <c r="E6" s="1" t="s">
        <v>169</v>
      </c>
      <c r="G6" s="2" t="s">
        <v>170</v>
      </c>
      <c r="H6" s="4">
        <v>0.3</v>
      </c>
      <c r="J6" t="s">
        <v>171</v>
      </c>
      <c r="N6" s="2"/>
    </row>
    <row r="7" spans="1:14" x14ac:dyDescent="0.25">
      <c r="E7" s="1" t="s">
        <v>172</v>
      </c>
      <c r="G7" s="2" t="s">
        <v>80</v>
      </c>
      <c r="N7" s="2" t="s">
        <v>80</v>
      </c>
    </row>
    <row r="8" spans="1:14" x14ac:dyDescent="0.25">
      <c r="E8" s="1" t="s">
        <v>173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2.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 Herrera Abogados Asociados</cp:lastModifiedBy>
  <cp:revision/>
  <dcterms:created xsi:type="dcterms:W3CDTF">2020-12-07T14:41:17Z</dcterms:created>
  <dcterms:modified xsi:type="dcterms:W3CDTF">2025-07-08T22:29:01Z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