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63" documentId="13_ncr:1_{014CB78E-18BF-4D5A-87F2-BF1653027423}" xr6:coauthVersionLast="47" xr6:coauthVersionMax="47" xr10:uidLastSave="{9FE80BCB-D392-4A4F-AC25-A4AD9310EB87}"/>
  <bookViews>
    <workbookView xWindow="12000" yWindow="0" windowWidth="12000" windowHeight="1290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7" i="11"/>
  <c r="B17" i="11"/>
  <c r="B28" i="11" s="1"/>
  <c r="C11" i="11"/>
  <c r="C10" i="11"/>
  <c r="B7" i="10"/>
  <c r="B7" i="14"/>
  <c r="B6" i="14"/>
  <c r="B5" i="14"/>
  <c r="B4" i="14"/>
  <c r="B3" i="14"/>
  <c r="B2" i="14"/>
  <c r="B4" i="11"/>
  <c r="B5" i="11"/>
  <c r="B3" i="11"/>
  <c r="B8" i="11"/>
  <c r="B4" i="10"/>
  <c r="B5" i="10"/>
  <c r="B6" i="10"/>
  <c r="B3" i="10"/>
</calcChain>
</file>

<file path=xl/sharedStrings.xml><?xml version="1.0" encoding="utf-8"?>
<sst xmlns="http://schemas.openxmlformats.org/spreadsheetml/2006/main" count="193" uniqueCount="152">
  <si>
    <t>SOLICITUD DE ANTECEDENTES -ABOGADO EXTERNO-</t>
  </si>
  <si>
    <t>Radicado(23 digitos)</t>
  </si>
  <si>
    <t>68001310500120240016200</t>
  </si>
  <si>
    <t>Juzgado</t>
  </si>
  <si>
    <t>001 LABORAL CIRCUITO BUCARAMANGA</t>
  </si>
  <si>
    <t>Demandado</t>
  </si>
  <si>
    <t>COLFONDOS Y OTRO</t>
  </si>
  <si>
    <t xml:space="preserve">Demandante </t>
  </si>
  <si>
    <t>MARTHA SUSANA RAMIREZ CHAVEZ. C.C: 63.322.408</t>
  </si>
  <si>
    <t>Tipo de vinculacion compañía</t>
  </si>
  <si>
    <t>LLAMADA EN GARANTIA</t>
  </si>
  <si>
    <t>Nombre de lesionado o muerto (s)</t>
  </si>
  <si>
    <t>N/A</t>
  </si>
  <si>
    <t>Fecha de los hechos</t>
  </si>
  <si>
    <t>01/05/2000</t>
  </si>
  <si>
    <t>Fecha de solicitud audiencia prejudicial</t>
  </si>
  <si>
    <t>Fecha de audiencia prejudicial</t>
  </si>
  <si>
    <t>AMPARO A AFECTAR</t>
  </si>
  <si>
    <t>SEGURO PREVISIONAL - PÓLIZA DE INVALIDEZ Y SOBREVIVENCIA NO. 0209000001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</si>
  <si>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</si>
  <si>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MARTHA SUSANA RAMIREZ CHAVEZ, IDENTIFICADA CON LA C.C: 63.322.408, NACIÓ EL 4 DE JUNIO DE 1966. A LA FECHA TIENE 58 AÑOS. SE AFILIO AL SISTEMA DE SEGURIDAD SOCIAL EN PENSIONES, ESPECÍFICAMENTE EN EL RPM ADMINISTRADO POR EL ISS, HOY COLPENSIONES, A PARTIR DEL 25/08/1993. SE TRASLADÓ DEL RÉGIMEN PENSIONAL EN EL QUE SE ENCONTRABA, AL RAIS AFILIÁNDOSE EL 01/05/2000 A LA AFP COLFONDOS S.A., QUE DICHA AFP NO LE ENTREGÓ INFORMACIÓN COMPLETA, VERAZ, ADECUADA, SUFICIENTE Y CIERTA, NI PROYECCIONES O COMPARATIVOS, ES DECIR, NO LE ENTREGÓ INFORMACIÓN OBJETIVAMENTE VERIFICABLE, RESPECTO A LAS PRESTACIONES ECONÓMICAS Y BENEFICIOS QUE OBTENDRÍA EN EL RAIS VERSUS LAS CONSECUENCIAS NEGATIVAS O ESPECÍFICAS DE ABANDONAR EL RPM Y SUS IMPLICACIONES SOBRE LOS DERECHOS PENSIONALES QUE DEBÍA TENER EN CUENTA PARA TOMAR LA DECISIÓN DEL CAMBIO DE RÉGIMEN DE PENSIONES, TORNÁNDOSE DICHO TRASLADO EN INEFICAZ. LA DEMANDANTE SOLICITÓ RETORNAR AL RPM, LO CUAL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</si>
  <si>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</si>
  <si>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</si>
  <si>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</si>
  <si>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</si>
  <si>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</si>
  <si>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</si>
  <si>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</si>
  <si>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</si>
  <si>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</si>
  <si>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</si>
  <si>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</si>
  <si>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</si>
  <si>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</si>
  <si>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</si>
  <si>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</si>
  <si>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</si>
  <si>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</si>
  <si>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</si>
  <si>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</si>
  <si>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</si>
  <si>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</si>
  <si>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</si>
  <si>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</si>
  <si>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</si>
  <si>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</si>
  <si>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</si>
  <si>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</si>
  <si>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</si>
  <si>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</si>
  <si>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</si>
  <si>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</si>
  <si>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</si>
  <si>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</si>
  <si>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</si>
  <si>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</si>
  <si>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</si>
  <si>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</si>
  <si>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</si>
  <si>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</si>
  <si>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</si>
  <si>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</si>
  <si>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</si>
  <si>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</si>
  <si>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</si>
  <si>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</si>
  <si>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</si>
  <si>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</si>
  <si>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</si>
  <si>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</si>
  <si>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</si>
  <si>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</si>
  <si>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</si>
  <si>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</si>
  <si>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</si>
  <si>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</si>
  <si>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</si>
  <si>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</si>
  <si>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</si>
  <si>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</si>
  <si>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</si>
  <si>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</si>
  <si>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</si>
  <si>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AJR2806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</si>
  <si>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</si>
  <si>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</si>
  <si>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</si>
  <si>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</si>
  <si>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</si>
  <si>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</si>
  <si>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solicitó la vinculación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mayo de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</si>
  <si>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</si>
  <si>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</si>
  <si>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</si>
  <si>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</si>
  <si>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</si>
  <si>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</si>
  <si>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</si>
  <si>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</si>
  <si>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</si>
  <si>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</si>
  <si>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FRENTE A LA DEMANDA: 1.	LAS EXCEPCIONES FORMULADAS POR LA ENTIDAD QUE EFECTUÓ EL LLAMAMIENTO EN GARANTÍA A MI PROCURADA 2.	ABUSO DEL DERECHO POR PARTE DE COLFONDOS S.A. AL LLAMAR EN GARANTÍA A ALLIANZ SEGUROS DE VIDA S.A. AÚN CUANDO LA AFP TIENE PLENO CONOCIMIENTO QUE NO LE ASISTE EL DERECHO DE OBTENER LA DEVOLUCIÓN Y/O RESTITUCIÓN DE LA PRIMA.3.	AL NO PROSPERAR LAS PRETENSIONES DEL LLAMAMIENTO EN GARANTÍA, LAS AGENCIAS EN DERECHO A FAVOR DE ALLIANZ SEGUROS DE VIDA S.A. DEBEN LIQUIDARSE POR UN VALOR IGUAL AL ASUMIDO QUE COMPENSE EL ESFUERZO REALIZADO Y LA AFECTACIÓN PATRIMONIAL QUE IMPLICÓ LA CAUSA 4.	INEXISTENCIA DE OBLIGACIÓN DE RESTITUCIÓN DE LA PRIMA DEL SEGURO PREVISIONAL AL ESTAR DEBIDAMENTE DEVENGADA DEBIDO AL RIESGO ASUMIDO 5.	INEXISTENCIA DE OBLIGACIÓN A CARGO DE ALLIANZ SEGUROS DE VIDA S.A. POR CUANTO LA PRIMA DEBE PAGARSE CON LOS RECURSO PROPIOS DE LA AFP CUANDO SE DECLARA LA INEFICACIA DE TRASLADO. 6.	INEXISTENCIA RESPONSABILIDAD DE AFP DEVOLVER LAS PRIMAS DE SEGURO PREVISIONAL A COLPENSIONES SI SE DECLARA LA INEFICACIA DE TRASLADO, POR CUANTO EL PAGO DE ESTAS ES UNA SITUACIÓN QUE SE CONSOLIDÓ EN EL TIEMPO Y NO ES POSIBLE RETROTRAER (SU 107 DE 2024)   7. AFILIACIÓN LIBRE Y ESPONTÁNEA DE LA SEÑORA MARTHA SUSANA RAMIREZ CHAVEZ AL RÉGIMEN DE AHORRO INDIVIDIAL CON SOLIDARIDAD 8.	ERROR DE DERECHO NO VICIA EL CONSENTIMIENTO 9.	PROHIBICIÓN DEL TRASLADO DEL RÉGIMEN DE AHORRO INDIVIDUAL CON SOLIDARIDAD AL RÉGIMEN DE PRIMA MEDIA CON PRESTACIÓN DEFINIDA  10.	INEXISTENCIA DE LA OBLIGACIÓN DE DEVOLVER EL SEGURO PREVISIONAL CUANDO SE DECLARA LA NULIDAD Y/O INEFICACIA DE LA AFILIACIÓN POR FALTA DE CAUSA Y PORQUE AFECTA DERECHOS DE TERCEROS DE BUENA FE 11.	PRESCRIPCION 12.	BUENA FE 13.	GENÉRICA O INNOMINADA EXCEPCIONES FRENTE AL LLAMAMIENTO: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</si>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</sst>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9" zoomScale="70" zoomScaleNormal="70" workbookViewId="0">
      <selection activeCell="B31" sqref="B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49" t="s">
        <v>22</v>
      </c>
      <c r="C15" s="90"/>
    </row>
    <row r="16" spans="1:3" ht="33.75" customHeight="1">
      <c r="A16" s="50" t="s">
        <v>23</v>
      </c>
      <c r="B16" s="51" t="s">
        <v>24</v>
      </c>
      <c r="C16" s="51"/>
    </row>
    <row r="17" spans="1:3" ht="33.75" customHeight="1">
      <c r="A17" s="50"/>
      <c r="B17" s="11" t="s">
        <v>25</v>
      </c>
      <c r="C17" s="6"/>
    </row>
    <row r="18" spans="1:3" ht="33.75" customHeight="1">
      <c r="A18" s="50"/>
      <c r="B18" s="11" t="s">
        <v>26</v>
      </c>
      <c r="C18" s="6"/>
    </row>
    <row r="19" spans="1:3">
      <c r="A19" s="50"/>
      <c r="B19" s="52" t="s">
        <v>27</v>
      </c>
      <c r="C19" s="53"/>
    </row>
    <row r="20" spans="1:3">
      <c r="A20" s="50"/>
      <c r="B20" s="11"/>
      <c r="C20" s="6"/>
    </row>
    <row r="21" spans="1:3">
      <c r="A21" s="50"/>
      <c r="B21" s="11"/>
      <c r="C21" s="6"/>
    </row>
    <row r="22" spans="1:3">
      <c r="A22" s="50"/>
      <c r="B22" s="52" t="s">
        <v>28</v>
      </c>
      <c r="C22" s="53"/>
    </row>
    <row r="23" spans="1:3">
      <c r="A23" s="50"/>
      <c r="B23" s="11"/>
      <c r="C23" s="16"/>
    </row>
    <row r="24" spans="1:3">
      <c r="A24" s="5" t="s">
        <v>29</v>
      </c>
      <c r="B24" s="40" t="s">
        <v>30</v>
      </c>
      <c r="C24" s="40"/>
    </row>
    <row r="25" spans="1:3">
      <c r="A25" s="5" t="s">
        <v>31</v>
      </c>
      <c r="B25" s="40" t="s">
        <v>32</v>
      </c>
      <c r="C25" s="40"/>
    </row>
    <row r="26" spans="1:3">
      <c r="A26" s="5" t="s">
        <v>33</v>
      </c>
      <c r="B26" s="40">
        <v>20900001</v>
      </c>
      <c r="C26" s="40"/>
    </row>
    <row r="27" spans="1:3">
      <c r="A27" s="5" t="s">
        <v>34</v>
      </c>
      <c r="B27" s="45">
        <v>45734</v>
      </c>
      <c r="C27" s="46"/>
    </row>
    <row r="28" spans="1:3">
      <c r="A28" s="5" t="s">
        <v>35</v>
      </c>
      <c r="B28" s="45">
        <v>45734</v>
      </c>
      <c r="C28" s="46"/>
    </row>
    <row r="29" spans="1:3">
      <c r="A29" s="5" t="s">
        <v>36</v>
      </c>
      <c r="B29" s="47">
        <v>45749</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37</v>
      </c>
      <c r="B1" s="54"/>
      <c r="C1" s="54"/>
    </row>
    <row r="2" spans="1:3">
      <c r="A2" s="13" t="s">
        <v>38</v>
      </c>
      <c r="B2" s="55" t="s">
        <v>39</v>
      </c>
      <c r="C2" s="56"/>
    </row>
    <row r="3" spans="1:3">
      <c r="A3" s="5" t="s">
        <v>1</v>
      </c>
      <c r="B3" s="40" t="str">
        <f>'GENERALES NOTA 322'!B2:C2</f>
        <v>68001310500120240016200</v>
      </c>
      <c r="C3" s="40"/>
    </row>
    <row r="4" spans="1:3">
      <c r="A4" s="5" t="s">
        <v>3</v>
      </c>
      <c r="B4" s="40" t="str">
        <f>'GENERALES NOTA 322'!B3:C3</f>
        <v>001 LABORAL CIRCUITO BUCARAMANGA</v>
      </c>
      <c r="C4" s="40"/>
    </row>
    <row r="5" spans="1:3">
      <c r="A5" s="5" t="s">
        <v>5</v>
      </c>
      <c r="B5" s="40" t="str">
        <f>'GENERALES NOTA 322'!B4:C4</f>
        <v>COLFONDOS Y OTRO</v>
      </c>
      <c r="C5" s="40"/>
    </row>
    <row r="6" spans="1:3">
      <c r="A6" s="5" t="s">
        <v>7</v>
      </c>
      <c r="B6" s="40" t="str">
        <f>'GENERALES NOTA 322'!B5:C5</f>
        <v>MARTHA SUSANA RAMIREZ CHAVEZ. C.C: 63.322.408</v>
      </c>
      <c r="C6" s="40"/>
    </row>
    <row r="7" spans="1:3">
      <c r="A7" s="5" t="s">
        <v>9</v>
      </c>
      <c r="B7" s="40" t="str">
        <f>'GENERALES NOTA 322'!B6:C6</f>
        <v>LLAMADA EN GARANTIA</v>
      </c>
      <c r="C7" s="40"/>
    </row>
    <row r="8" spans="1:3">
      <c r="A8" s="13" t="s">
        <v>40</v>
      </c>
      <c r="B8" s="40"/>
      <c r="C8" s="40"/>
    </row>
    <row r="9" spans="1:3">
      <c r="A9" s="13" t="s">
        <v>17</v>
      </c>
      <c r="B9" s="40"/>
      <c r="C9" s="40"/>
    </row>
    <row r="10" spans="1:3">
      <c r="A10" s="13" t="s">
        <v>41</v>
      </c>
      <c r="B10" s="55"/>
      <c r="C10" s="57"/>
    </row>
    <row r="11" spans="1:3">
      <c r="A11" s="13" t="s">
        <v>42</v>
      </c>
      <c r="B11" s="55"/>
      <c r="C11" s="56"/>
    </row>
    <row r="12" spans="1:3">
      <c r="A12" s="13" t="s">
        <v>43</v>
      </c>
      <c r="B12" s="43"/>
      <c r="C12" s="44"/>
    </row>
    <row r="13" spans="1:3">
      <c r="A13" s="13" t="s">
        <v>44</v>
      </c>
      <c r="B13" s="40"/>
      <c r="C13" s="40"/>
    </row>
    <row r="14" spans="1:3">
      <c r="A14" s="13" t="s">
        <v>45</v>
      </c>
      <c r="B14" s="40"/>
      <c r="C14" s="40"/>
    </row>
    <row r="15" spans="1:3">
      <c r="A15" s="13" t="s">
        <v>46</v>
      </c>
      <c r="B15" s="40"/>
      <c r="C15" s="40"/>
    </row>
    <row r="16" spans="1:3">
      <c r="A16" s="58" t="s">
        <v>47</v>
      </c>
      <c r="B16" s="40"/>
      <c r="C16" s="40"/>
    </row>
    <row r="17" spans="1:3">
      <c r="A17" s="59"/>
      <c r="B17" s="9" t="s">
        <v>48</v>
      </c>
      <c r="C17" s="10" t="s">
        <v>49</v>
      </c>
    </row>
    <row r="18" spans="1:3">
      <c r="A18" s="59"/>
      <c r="B18" s="11"/>
      <c r="C18" s="11"/>
    </row>
    <row r="19" spans="1:3">
      <c r="A19" s="59"/>
      <c r="B19" s="11"/>
      <c r="C19" s="11"/>
    </row>
    <row r="20" spans="1:3">
      <c r="A20" s="59"/>
      <c r="B20" s="11"/>
      <c r="C20" s="11"/>
    </row>
    <row r="21" spans="1:3">
      <c r="A21" s="13" t="s">
        <v>50</v>
      </c>
      <c r="B21" s="40"/>
      <c r="C21" s="40"/>
    </row>
    <row r="22" spans="1:3">
      <c r="A22" s="13" t="s">
        <v>51</v>
      </c>
      <c r="B22" s="43"/>
      <c r="C22" s="44"/>
    </row>
    <row r="23" spans="1:3">
      <c r="A23" s="13" t="s">
        <v>52</v>
      </c>
      <c r="B23" s="40"/>
      <c r="C23" s="40"/>
    </row>
    <row r="24" spans="1:3">
      <c r="A24" s="13" t="s">
        <v>53</v>
      </c>
      <c r="B24" s="40"/>
      <c r="C24" s="40"/>
    </row>
    <row r="25" spans="1:3">
      <c r="A25" s="13" t="s">
        <v>54</v>
      </c>
      <c r="B25" s="40"/>
      <c r="C25" s="40"/>
    </row>
    <row r="26" spans="1:3">
      <c r="A26" s="12" t="s">
        <v>55</v>
      </c>
      <c r="B26" s="40"/>
      <c r="C26" s="40"/>
    </row>
    <row r="27" spans="1:3">
      <c r="A27" s="60" t="s">
        <v>56</v>
      </c>
      <c r="B27" s="60"/>
      <c r="C27" s="60"/>
    </row>
    <row r="28" spans="1:3" ht="14.45" customHeight="1">
      <c r="A28" s="61" t="s">
        <v>57</v>
      </c>
      <c r="B28" s="62"/>
      <c r="C28" s="31"/>
    </row>
    <row r="29" spans="1:3" ht="14.45" customHeight="1">
      <c r="A29" s="63" t="s">
        <v>58</v>
      </c>
      <c r="B29" s="64"/>
      <c r="C29" s="31"/>
    </row>
    <row r="30" spans="1:3" ht="14.45" customHeight="1">
      <c r="A30" s="63" t="s">
        <v>59</v>
      </c>
      <c r="B30" s="64"/>
      <c r="C30" s="32"/>
    </row>
    <row r="31" spans="1:3" ht="14.45" customHeight="1">
      <c r="A31" s="63" t="s">
        <v>60</v>
      </c>
      <c r="B31" s="64"/>
      <c r="C31" s="31"/>
    </row>
    <row r="32" spans="1:3">
      <c r="A32" s="63" t="s">
        <v>61</v>
      </c>
      <c r="B32" s="64"/>
      <c r="C32" s="31"/>
    </row>
    <row r="33" spans="1:3" ht="14.45" customHeight="1">
      <c r="A33" s="63" t="s">
        <v>62</v>
      </c>
      <c r="B33" s="64"/>
      <c r="C33" s="31"/>
    </row>
    <row r="34" spans="1:3" ht="14.45" customHeight="1">
      <c r="A34" s="63" t="s">
        <v>63</v>
      </c>
      <c r="B34" s="64"/>
      <c r="C34" s="33"/>
    </row>
    <row r="35" spans="1:3">
      <c r="A35" s="61" t="s">
        <v>64</v>
      </c>
      <c r="B35" s="62"/>
      <c r="C35" s="34"/>
    </row>
    <row r="36" spans="1:3">
      <c r="A36" s="66" t="s">
        <v>65</v>
      </c>
      <c r="B36" s="66"/>
      <c r="C36" s="66"/>
    </row>
    <row r="37" spans="1:3">
      <c r="A37" s="65" t="s">
        <v>66</v>
      </c>
      <c r="B37" s="65"/>
      <c r="C37" s="11"/>
    </row>
    <row r="38" spans="1:3">
      <c r="A38" s="65" t="s">
        <v>67</v>
      </c>
      <c r="B38" s="65"/>
      <c r="C38" s="11"/>
    </row>
    <row r="39" spans="1:3">
      <c r="A39" s="65" t="s">
        <v>68</v>
      </c>
      <c r="B39" s="65"/>
      <c r="C39" s="11"/>
    </row>
    <row r="40" spans="1:3">
      <c r="A40" s="65" t="s">
        <v>69</v>
      </c>
      <c r="B40" s="65"/>
      <c r="C40" s="11"/>
    </row>
    <row r="41" spans="1:3">
      <c r="A41" s="65" t="s">
        <v>70</v>
      </c>
      <c r="B41" s="65"/>
      <c r="C41" s="11"/>
    </row>
    <row r="42" spans="1:3">
      <c r="A42" s="65" t="s">
        <v>71</v>
      </c>
      <c r="B42" s="65"/>
      <c r="C42" s="11"/>
    </row>
    <row r="43" spans="1:3">
      <c r="A43" s="65" t="s">
        <v>72</v>
      </c>
      <c r="B43" s="65"/>
      <c r="C43" s="11"/>
    </row>
    <row r="44" spans="1:3">
      <c r="A44" s="65" t="s">
        <v>73</v>
      </c>
      <c r="B44" s="65"/>
      <c r="C44" s="11"/>
    </row>
    <row r="45" spans="1:3">
      <c r="A45" s="65" t="s">
        <v>74</v>
      </c>
      <c r="B45" s="65"/>
      <c r="C45" s="11"/>
    </row>
    <row r="46" spans="1:3">
      <c r="A46" s="65" t="s">
        <v>75</v>
      </c>
      <c r="B46" s="65"/>
      <c r="C46" s="11"/>
    </row>
    <row r="47" spans="1:3">
      <c r="A47" s="65" t="s">
        <v>76</v>
      </c>
      <c r="B47" s="65"/>
      <c r="C47" s="11"/>
    </row>
    <row r="48" spans="1:3">
      <c r="A48" s="65" t="s">
        <v>77</v>
      </c>
      <c r="B48" s="65"/>
      <c r="C48" s="11"/>
    </row>
    <row r="49" spans="1:3">
      <c r="A49" s="65" t="s">
        <v>78</v>
      </c>
      <c r="B49" s="65"/>
      <c r="C49" s="11"/>
    </row>
    <row r="50" spans="1:3">
      <c r="A50" s="65" t="s">
        <v>79</v>
      </c>
      <c r="B50" s="65"/>
      <c r="C50" s="11"/>
    </row>
    <row r="51" spans="1:3">
      <c r="A51" s="65" t="s">
        <v>80</v>
      </c>
      <c r="B51" s="65"/>
      <c r="C51" s="11"/>
    </row>
    <row r="52" spans="1:3">
      <c r="A52" s="65" t="s">
        <v>81</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23" zoomScaleNormal="100" workbookViewId="0">
      <selection activeCell="C34" sqref="C34"/>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82</v>
      </c>
      <c r="B1" s="54"/>
      <c r="C1" s="54"/>
    </row>
    <row r="2" spans="1:6">
      <c r="A2" s="20" t="s">
        <v>38</v>
      </c>
      <c r="B2" s="84" t="s">
        <v>83</v>
      </c>
      <c r="C2" s="85"/>
    </row>
    <row r="3" spans="1:6">
      <c r="A3" s="21" t="s">
        <v>1</v>
      </c>
      <c r="B3" s="86" t="str">
        <f>'GENERALES NOTA 322'!B2:C2</f>
        <v>68001310500120240016200</v>
      </c>
      <c r="C3" s="86"/>
    </row>
    <row r="4" spans="1:6">
      <c r="A4" s="21" t="s">
        <v>3</v>
      </c>
      <c r="B4" s="86" t="str">
        <f>'GENERALES NOTA 322'!B3:C3</f>
        <v>001 LABORAL CIRCUITO BUCARAMANGA</v>
      </c>
      <c r="C4" s="86"/>
    </row>
    <row r="5" spans="1:6">
      <c r="A5" s="21" t="s">
        <v>5</v>
      </c>
      <c r="B5" s="86" t="str">
        <f>'GENERALES NOTA 322'!B4:C4</f>
        <v>COLFONDOS Y OTRO</v>
      </c>
      <c r="C5" s="86"/>
    </row>
    <row r="6" spans="1:6" ht="14.45" customHeight="1">
      <c r="A6" s="21" t="s">
        <v>7</v>
      </c>
      <c r="B6" s="86" t="str">
        <f>'GENERALES NOTA 322'!B5:C5</f>
        <v>MARTHA SUSANA RAMIREZ CHAVEZ. C.C: 63.322.408</v>
      </c>
      <c r="C6" s="86"/>
    </row>
    <row r="7" spans="1:6">
      <c r="A7" s="21" t="s">
        <v>9</v>
      </c>
      <c r="B7" s="86" t="str">
        <f>'GENERALES NOTA 322'!B6:C6</f>
        <v>LLAMADA EN GARANTIA</v>
      </c>
      <c r="C7" s="86"/>
    </row>
    <row r="8" spans="1:6" ht="30">
      <c r="A8" s="21" t="s">
        <v>21</v>
      </c>
      <c r="B8" s="80" t="str">
        <f>'GENERALES NOTA 322'!B15:C15</f>
        <v>NO ES POSIBLE CUANTIFICAR LAS PRETENSIONES DE LA DEMANDA EN ATENCIÓN A LA NATURALEZA DEL PROCESO.</v>
      </c>
      <c r="C8" s="81"/>
    </row>
    <row r="9" spans="1:6">
      <c r="A9" s="87" t="s">
        <v>23</v>
      </c>
      <c r="B9" s="71" t="s">
        <v>24</v>
      </c>
      <c r="C9" s="72"/>
    </row>
    <row r="10" spans="1:6">
      <c r="A10" s="87"/>
      <c r="B10" s="22" t="s">
        <v>25</v>
      </c>
      <c r="C10" s="19">
        <f>'GENERALES NOTA 322'!C17</f>
        <v>0</v>
      </c>
    </row>
    <row r="11" spans="1:6">
      <c r="A11" s="87"/>
      <c r="B11" s="22" t="s">
        <v>26</v>
      </c>
      <c r="C11" s="19">
        <f>'GENERALES NOTA 322'!C18</f>
        <v>0</v>
      </c>
    </row>
    <row r="12" spans="1:6">
      <c r="A12" s="87"/>
      <c r="B12" s="71"/>
      <c r="C12" s="72"/>
    </row>
    <row r="13" spans="1:6">
      <c r="A13" s="87"/>
      <c r="B13" s="22" t="s">
        <v>84</v>
      </c>
      <c r="C13" s="24"/>
    </row>
    <row r="14" spans="1:6">
      <c r="A14" s="87"/>
      <c r="B14" s="22" t="s">
        <v>85</v>
      </c>
      <c r="C14" s="24"/>
      <c r="E14" t="s">
        <v>86</v>
      </c>
      <c r="F14" s="17">
        <v>0.7</v>
      </c>
    </row>
    <row r="15" spans="1:6">
      <c r="A15" s="23" t="s">
        <v>87</v>
      </c>
      <c r="B15" s="84" t="s">
        <v>88</v>
      </c>
      <c r="C15" s="85"/>
    </row>
    <row r="16" spans="1:6" ht="15" customHeight="1">
      <c r="A16" s="21" t="s">
        <v>89</v>
      </c>
      <c r="B16" s="82" t="s">
        <v>90</v>
      </c>
      <c r="C16" s="83"/>
    </row>
    <row r="17" spans="1:3" ht="28.5" customHeight="1">
      <c r="A17" s="14" t="s">
        <v>91</v>
      </c>
      <c r="B17" s="73">
        <f>((C19+C20+C22+C23)-C26)*C25*C27</f>
        <v>0</v>
      </c>
      <c r="C17" s="73"/>
    </row>
    <row r="18" spans="1:3">
      <c r="A18" s="23" t="s">
        <v>92</v>
      </c>
      <c r="B18" s="74" t="s">
        <v>24</v>
      </c>
      <c r="C18" s="75"/>
    </row>
    <row r="19" spans="1:3">
      <c r="A19" s="69"/>
      <c r="B19" s="22" t="s">
        <v>25</v>
      </c>
      <c r="C19" s="19">
        <v>0</v>
      </c>
    </row>
    <row r="20" spans="1:3">
      <c r="A20" s="70"/>
      <c r="B20" s="22" t="s">
        <v>26</v>
      </c>
      <c r="C20" s="19">
        <v>0</v>
      </c>
    </row>
    <row r="21" spans="1:3">
      <c r="A21" s="70"/>
      <c r="B21" s="71" t="s">
        <v>27</v>
      </c>
      <c r="C21" s="72"/>
    </row>
    <row r="22" spans="1:3">
      <c r="A22" s="70"/>
      <c r="B22" s="22" t="s">
        <v>84</v>
      </c>
      <c r="C22" s="19">
        <v>0</v>
      </c>
    </row>
    <row r="23" spans="1:3" ht="45">
      <c r="A23" s="70"/>
      <c r="B23" s="22" t="s">
        <v>93</v>
      </c>
      <c r="C23" s="19">
        <v>0</v>
      </c>
    </row>
    <row r="24" spans="1:3">
      <c r="A24" s="70"/>
      <c r="B24" s="71" t="s">
        <v>94</v>
      </c>
      <c r="C24" s="72"/>
    </row>
    <row r="25" spans="1:3">
      <c r="A25" s="25"/>
      <c r="B25" s="22" t="s">
        <v>95</v>
      </c>
      <c r="C25" s="26">
        <v>0</v>
      </c>
    </row>
    <row r="26" spans="1:3">
      <c r="A26" s="27"/>
      <c r="B26" s="22" t="s">
        <v>42</v>
      </c>
      <c r="C26" s="28">
        <v>0</v>
      </c>
    </row>
    <row r="27" spans="1:3">
      <c r="A27" s="27"/>
      <c r="B27" s="22" t="s">
        <v>96</v>
      </c>
      <c r="C27" s="26">
        <v>0</v>
      </c>
    </row>
    <row r="28" spans="1:3">
      <c r="A28" s="18" t="s">
        <v>97</v>
      </c>
      <c r="B28" s="73">
        <f>IFERROR(B17*(VLOOKUP(B15,Hoja2!$G$1:$H$6,2,0)),16666)</f>
        <v>16666</v>
      </c>
      <c r="C28" s="73"/>
    </row>
    <row r="29" spans="1:3" ht="30.75">
      <c r="A29" s="21" t="s">
        <v>98</v>
      </c>
      <c r="B29" s="76" t="s">
        <v>99</v>
      </c>
      <c r="C29" s="77"/>
    </row>
    <row r="30" spans="1:3" ht="30.75">
      <c r="A30" s="21" t="s">
        <v>100</v>
      </c>
      <c r="B30" s="78" t="s">
        <v>101</v>
      </c>
      <c r="C30" s="79"/>
    </row>
    <row r="31" spans="1:3" ht="18.75">
      <c r="A31" s="29" t="s">
        <v>102</v>
      </c>
      <c r="B31" s="29"/>
      <c r="C31" s="29"/>
    </row>
    <row r="32" spans="1:3">
      <c r="A32" s="30" t="s">
        <v>103</v>
      </c>
      <c r="B32" s="68"/>
      <c r="C32" s="68"/>
    </row>
    <row r="33" spans="1:3">
      <c r="A33" s="30" t="s">
        <v>104</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105</v>
      </c>
      <c r="B1" s="54"/>
      <c r="C1" s="54"/>
    </row>
    <row r="2" spans="1:3" ht="17.100000000000001" customHeight="1">
      <c r="A2" s="13" t="s">
        <v>38</v>
      </c>
      <c r="B2" s="55" t="str">
        <f>'[2]AUTOS NOTA 321'!B2:C2</f>
        <v xml:space="preserve">SINIESTRO   LEGIS </v>
      </c>
      <c r="C2" s="56"/>
    </row>
    <row r="3" spans="1:3" ht="15.95" customHeight="1">
      <c r="A3" s="5" t="s">
        <v>1</v>
      </c>
      <c r="B3" s="40" t="str">
        <f>'GENERALES NOTA 322'!B2:C2</f>
        <v>68001310500120240016200</v>
      </c>
      <c r="C3" s="40"/>
    </row>
    <row r="4" spans="1:3">
      <c r="A4" s="5" t="s">
        <v>3</v>
      </c>
      <c r="B4" s="40" t="str">
        <f>'GENERALES NOTA 322'!B3:C3</f>
        <v>001 LABORAL CIRCUITO BUCARAMANGA</v>
      </c>
      <c r="C4" s="40"/>
    </row>
    <row r="5" spans="1:3" ht="29.1" customHeight="1">
      <c r="A5" s="5" t="s">
        <v>5</v>
      </c>
      <c r="B5" s="40" t="str">
        <f>'GENERALES NOTA 322'!B4:C4</f>
        <v>COLFONDOS Y OTRO</v>
      </c>
      <c r="C5" s="40"/>
    </row>
    <row r="6" spans="1:3">
      <c r="A6" s="5" t="s">
        <v>7</v>
      </c>
      <c r="B6" s="40" t="str">
        <f>'GENERALES NOTA 322'!B5:C5</f>
        <v>MARTHA SUSANA RAMIREZ CHAVEZ. C.C: 63.322.408</v>
      </c>
      <c r="C6" s="40"/>
    </row>
    <row r="7" spans="1:3" ht="43.5" customHeight="1">
      <c r="A7" s="5" t="s">
        <v>9</v>
      </c>
      <c r="B7" s="40" t="str">
        <f>'GENERALES NOTA 322'!B6:C6</f>
        <v>LLAMADA EN GARANTIA</v>
      </c>
      <c r="C7" s="40"/>
    </row>
    <row r="8" spans="1:3">
      <c r="A8" s="5" t="s">
        <v>106</v>
      </c>
      <c r="B8" s="40"/>
      <c r="C8" s="40"/>
    </row>
    <row r="9" spans="1:3">
      <c r="A9" s="15" t="s">
        <v>92</v>
      </c>
      <c r="B9" s="88"/>
      <c r="C9" s="88"/>
    </row>
    <row r="10" spans="1:3">
      <c r="A10" s="15" t="s">
        <v>107</v>
      </c>
      <c r="B10" s="40"/>
      <c r="C10" s="40"/>
    </row>
    <row r="11" spans="1:3" ht="30">
      <c r="A11" s="15" t="s">
        <v>108</v>
      </c>
      <c r="B11" s="89"/>
      <c r="C11" s="67"/>
    </row>
    <row r="12" spans="1:3" ht="60">
      <c r="A12" s="5" t="s">
        <v>109</v>
      </c>
      <c r="B12" s="40"/>
      <c r="C12" s="40"/>
    </row>
    <row r="13" spans="1:3" ht="60">
      <c r="A13" s="5" t="s">
        <v>110</v>
      </c>
      <c r="B13" s="40"/>
      <c r="C13" s="40"/>
    </row>
    <row r="14" spans="1:3">
      <c r="A14" s="5" t="s">
        <v>111</v>
      </c>
      <c r="B14" s="11"/>
      <c r="C14" s="11"/>
    </row>
    <row r="15" spans="1:3">
      <c r="A15" s="15" t="s">
        <v>112</v>
      </c>
      <c r="B15" s="40"/>
      <c r="C15" s="40"/>
    </row>
    <row r="16" spans="1:3">
      <c r="A16" s="11" t="s">
        <v>113</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114</v>
      </c>
    </row>
    <row r="2" spans="1:1">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43</v>
      </c>
      <c r="B1" t="s">
        <v>116</v>
      </c>
      <c r="C1" s="8" t="s">
        <v>47</v>
      </c>
      <c r="D1" s="8" t="s">
        <v>51</v>
      </c>
      <c r="E1" s="3" t="s">
        <v>52</v>
      </c>
      <c r="F1" s="2" t="s">
        <v>86</v>
      </c>
      <c r="G1" s="2" t="s">
        <v>117</v>
      </c>
      <c r="H1" s="4">
        <v>0.7</v>
      </c>
      <c r="I1" t="s">
        <v>118</v>
      </c>
      <c r="J1" t="s">
        <v>119</v>
      </c>
      <c r="L1" t="s">
        <v>10</v>
      </c>
    </row>
    <row r="2" spans="1:12">
      <c r="A2" t="s">
        <v>120</v>
      </c>
      <c r="B2" t="s">
        <v>115</v>
      </c>
      <c r="C2" t="s">
        <v>121</v>
      </c>
      <c r="D2" s="2" t="s">
        <v>122</v>
      </c>
      <c r="E2" s="1" t="s">
        <v>123</v>
      </c>
      <c r="F2" s="2" t="s">
        <v>88</v>
      </c>
      <c r="G2" s="2" t="s">
        <v>124</v>
      </c>
      <c r="H2" s="4">
        <v>0.25</v>
      </c>
      <c r="I2" t="s">
        <v>125</v>
      </c>
      <c r="J2" t="s">
        <v>126</v>
      </c>
      <c r="L2" t="s">
        <v>127</v>
      </c>
    </row>
    <row r="3" spans="1:12">
      <c r="A3" t="s">
        <v>128</v>
      </c>
      <c r="C3" t="s">
        <v>129</v>
      </c>
      <c r="D3" s="2" t="s">
        <v>130</v>
      </c>
      <c r="E3" s="1" t="s">
        <v>131</v>
      </c>
      <c r="F3" s="2" t="s">
        <v>132</v>
      </c>
      <c r="G3" s="2" t="s">
        <v>133</v>
      </c>
      <c r="H3" s="4">
        <v>0.55000000000000004</v>
      </c>
      <c r="I3" t="s">
        <v>134</v>
      </c>
      <c r="J3" t="s">
        <v>135</v>
      </c>
    </row>
    <row r="4" spans="1:12">
      <c r="A4" t="s">
        <v>136</v>
      </c>
      <c r="C4" t="s">
        <v>137</v>
      </c>
      <c r="E4" s="1" t="s">
        <v>138</v>
      </c>
      <c r="G4" s="2" t="s">
        <v>139</v>
      </c>
      <c r="H4" s="4">
        <v>0.15</v>
      </c>
      <c r="I4" t="s">
        <v>140</v>
      </c>
      <c r="J4" t="s">
        <v>141</v>
      </c>
    </row>
    <row r="5" spans="1:12">
      <c r="A5" t="s">
        <v>142</v>
      </c>
      <c r="E5" s="1" t="s">
        <v>143</v>
      </c>
      <c r="G5" s="2" t="s">
        <v>144</v>
      </c>
      <c r="H5" s="4">
        <v>0.7</v>
      </c>
      <c r="I5" t="s">
        <v>145</v>
      </c>
      <c r="J5" t="s">
        <v>146</v>
      </c>
    </row>
    <row r="6" spans="1:12">
      <c r="E6" s="1" t="s">
        <v>147</v>
      </c>
      <c r="G6" s="2" t="s">
        <v>148</v>
      </c>
      <c r="H6" s="4">
        <v>0.3</v>
      </c>
      <c r="J6" t="s">
        <v>149</v>
      </c>
    </row>
    <row r="7" spans="1:12">
      <c r="E7" s="1" t="s">
        <v>150</v>
      </c>
      <c r="G7" s="2" t="s">
        <v>88</v>
      </c>
    </row>
    <row r="8" spans="1:12">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 Andrade</cp:lastModifiedBy>
  <cp:revision/>
  <dcterms:created xsi:type="dcterms:W3CDTF">2020-12-07T14:41:17Z</dcterms:created>
  <dcterms:modified xsi:type="dcterms:W3CDTF">2025-04-02T18:47:47Z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