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23"/>
  <workbookPr codeName="ThisWorkbook"/>
  <mc:AlternateContent xmlns:mc="http://schemas.openxmlformats.org/markup-compatibility/2006">
    <mc:Choice Requires="x15">
      <x15ac:absPath xmlns:x15ac="http://schemas.microsoft.com/office/spreadsheetml/2010/11/ac" url="C:\Users\Personal\Documents\1. GHA ABOGADOS\CONTESTACIONES ALLIANZ\EMMA MONCADA DE LOZANO\"/>
    </mc:Choice>
  </mc:AlternateContent>
  <xr:revisionPtr revIDLastSave="0" documentId="8_{DC618778-622C-415F-92C5-6E1657830A1F}" xr6:coauthVersionLast="47" xr6:coauthVersionMax="47" xr10:uidLastSave="{00000000-0000-0000-0000-000000000000}"/>
  <bookViews>
    <workbookView xWindow="-120" yWindow="-120" windowWidth="20730" windowHeight="11160" xr2:uid="{00000000-000D-0000-FFFF-FFFF00000000}"/>
  </bookViews>
  <sheets>
    <sheet name="AUTOS  NOTA 322" sheetId="1" r:id="rId1"/>
    <sheet name="AUTOS NOTA 321" sheetId="7" r:id="rId2"/>
    <sheet name="AUTOS NOTA 324-478" sheetId="8" r:id="rId3"/>
    <sheet name="TASACION " sheetId="10" state="hidden" r:id="rId4"/>
    <sheet name="AUTOS NOTA 325" sheetId="9" r:id="rId5"/>
    <sheet name="CONCEPTO DE CONCILIACIÓN 330 " sheetId="11" r:id="rId6"/>
    <sheet name="CAMBIO DE CONTINGENCIA 423" sheetId="12" r:id="rId7"/>
    <sheet name="Hoja2" sheetId="6" state="hidden" r:id="rId8"/>
  </sheets>
  <externalReferences>
    <externalReference r:id="rId9"/>
  </externalReferences>
  <definedNames>
    <definedName name="Posición">[1]Hoja1!$S$3:$S$4</definedName>
    <definedName name="Probabilidad">[1]Parametros!$A$3:$A$5</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8" i="11" l="1"/>
  <c r="B7" i="12"/>
  <c r="B7" i="11"/>
  <c r="B6" i="12"/>
  <c r="B5" i="12"/>
  <c r="B4" i="12"/>
  <c r="B3" i="12"/>
  <c r="B3" i="9"/>
  <c r="B2" i="12"/>
  <c r="B2" i="8"/>
  <c r="B6" i="11"/>
  <c r="B5" i="11"/>
  <c r="B4" i="11"/>
  <c r="B4" i="7"/>
  <c r="B5" i="7"/>
  <c r="B3" i="11"/>
  <c r="B2" i="11"/>
  <c r="B20" i="8"/>
  <c r="B15" i="12"/>
  <c r="B34" i="12" s="1"/>
  <c r="H20" i="11"/>
  <c r="H22" i="11" s="1"/>
  <c r="H24" i="11" s="1"/>
  <c r="G20" i="11"/>
  <c r="G22" i="11" s="1"/>
  <c r="G24" i="11" s="1"/>
  <c r="F20" i="11"/>
  <c r="F22" i="11" s="1"/>
  <c r="F24" i="11" s="1"/>
  <c r="E20" i="11"/>
  <c r="E22" i="11" s="1"/>
  <c r="E24" i="11" s="1"/>
  <c r="D20" i="11"/>
  <c r="D22" i="11" s="1"/>
  <c r="D24" i="11" s="1"/>
  <c r="H19" i="11"/>
  <c r="H21" i="11" s="1"/>
  <c r="H23" i="11" s="1"/>
  <c r="G19" i="11"/>
  <c r="G21" i="11" s="1"/>
  <c r="G23" i="11" s="1"/>
  <c r="F19" i="11"/>
  <c r="F21" i="11" s="1"/>
  <c r="F23" i="11" s="1"/>
  <c r="E19" i="11"/>
  <c r="E21" i="11" s="1"/>
  <c r="E23" i="11" s="1"/>
  <c r="D19" i="11"/>
  <c r="D21" i="11" s="1"/>
  <c r="D23" i="11" s="1"/>
  <c r="B40" i="8" l="1"/>
  <c r="B8" i="12"/>
  <c r="B9" i="11"/>
  <c r="B10" i="9"/>
  <c r="B2" i="9"/>
  <c r="B8" i="9" l="1"/>
  <c r="B7" i="9"/>
  <c r="B6" i="9"/>
  <c r="B5" i="9"/>
  <c r="B4" i="9"/>
  <c r="B8" i="8"/>
  <c r="B7" i="8"/>
  <c r="B6" i="8"/>
  <c r="B5" i="8"/>
  <c r="B4" i="8"/>
  <c r="B3" i="8"/>
  <c r="B8" i="7"/>
  <c r="B6" i="7" l="1"/>
  <c r="B7" i="7"/>
  <c r="B3" i="7"/>
  <c r="B9" i="8"/>
  <c r="B11" i="9" l="1"/>
</calcChain>
</file>

<file path=xl/sharedStrings.xml><?xml version="1.0" encoding="utf-8"?>
<sst xmlns="http://schemas.openxmlformats.org/spreadsheetml/2006/main" count="308" uniqueCount="215">
  <si>
    <t>SOLICITUD DE ANTECEDENTES -ABOGADO EXTERNO-</t>
  </si>
  <si>
    <t>RADICADO(23 DIGITOS)</t>
  </si>
  <si>
    <t>11001310300420230043500</t>
  </si>
  <si>
    <t>JUZGADO</t>
  </si>
  <si>
    <t>JUZGADO CUARTO CIVIL DEL CIRCUITO DE BOGOTA</t>
  </si>
  <si>
    <t>DEMANDADO</t>
  </si>
  <si>
    <t>ALLIANZ SEGUROS S.A., E.L.C ENLACE LOGISTICO DE CARGA S.AS Y ROBINSON YADIR NIÑO JAIMES</t>
  </si>
  <si>
    <t xml:space="preserve">DEMANDANTE </t>
  </si>
  <si>
    <t>EMMA MONCADA DE LOZANO (CONYUGE SUPERSTITE)</t>
  </si>
  <si>
    <t>TIPO DE VINCULACION COMPAÑÍA</t>
  </si>
  <si>
    <t>DEMANDA DIRECTA</t>
  </si>
  <si>
    <t xml:space="preserve">TIPO DE PERJUCIO </t>
  </si>
  <si>
    <t>RCE HOMICIDIO</t>
  </si>
  <si>
    <t>INTERVINIENTE -NOMBRE DE LESIONADO O MUERTO (S) DEL PROCESO</t>
  </si>
  <si>
    <t xml:space="preserve">ALVARO LOZANO FLOREZ </t>
  </si>
  <si>
    <t xml:space="preserve">NUMERO DE IDENTIFICACION </t>
  </si>
  <si>
    <t xml:space="preserve">DOMICILIO </t>
  </si>
  <si>
    <t>CUCUTA</t>
  </si>
  <si>
    <t xml:space="preserve">TELEFONO </t>
  </si>
  <si>
    <t>CORREO ELECTRONICO</t>
  </si>
  <si>
    <t>fundacionlegamanos@gmail.com</t>
  </si>
  <si>
    <t xml:space="preserve">ESTADO CIVIL </t>
  </si>
  <si>
    <t>CASADO</t>
  </si>
  <si>
    <t xml:space="preserve">FECHA DE NACIMIENTO </t>
  </si>
  <si>
    <t xml:space="preserve">EDAD AL MOMENTO DEL SINIESTRO </t>
  </si>
  <si>
    <t xml:space="preserve">FECHA DE DEFUNCION </t>
  </si>
  <si>
    <t xml:space="preserve">SITUCION LABORAL </t>
  </si>
  <si>
    <t xml:space="preserve">Tareas del hogar </t>
  </si>
  <si>
    <t xml:space="preserve">PROFESION </t>
  </si>
  <si>
    <t xml:space="preserve">SE DESCONOCE </t>
  </si>
  <si>
    <t xml:space="preserve">INGRESOS NETOS </t>
  </si>
  <si>
    <t>SE PRESUME UN (1) SMMLV</t>
  </si>
  <si>
    <t>NUMERO DE LESIONADOS Y/O FALLECIDOS  SEGÚN IPAT</t>
  </si>
  <si>
    <t xml:space="preserve">CONDICION </t>
  </si>
  <si>
    <t>Peaton</t>
  </si>
  <si>
    <t>FECHA DE LOS HECHOS</t>
  </si>
  <si>
    <t>19 DE NOVIEMBRE DE 2019</t>
  </si>
  <si>
    <t>FECHA DE SOLICITUD AUDIENCIA PREJUDICIAL</t>
  </si>
  <si>
    <t>NO SE AGOTO- SOLICITUD DE MEDIDA CAUTELAR SOBRE VEHICULO WFD-156</t>
  </si>
  <si>
    <t>FECHA DE AUDIENCIA PREJUDICIAL</t>
  </si>
  <si>
    <r>
      <t>Breve resumen de los hechos
*Recomendaciones:</t>
    </r>
    <r>
      <rPr>
        <sz val="11"/>
        <color theme="1"/>
        <rFont val="Calibri"/>
        <family val="2"/>
        <scheme val="minor"/>
      </rPr>
      <t xml:space="preserve"> Establecer las circunstancias de tiempo, modo y lugar, fecha del siniestro, placa del vh asegurado y terceros afectados, nombres de los lesionados (pcl-entidad que emite la pcl- días de incapacidad, lesiones) y muertos. Dentro del material probatorio identificar el grado de responsabilidad (IPAT, fallo contravencional). Procure no transcribir los hechos de la demanda, este espacio tiene como finalidad mostrar un panorama de los hechos.</t>
    </r>
  </si>
  <si>
    <t>El 19 de noviembre de 2019, en la vía que de Patio Norte conduce a Pamplona (Norte de Santander), se presentó un accidente de tránsito en el que resultó atropellado el señor Álvaro Lozano Flórez. El hecho ocurrió cuando el vehículo de servicio público, tipo camión, de placas WFD-156, transitaba por el carril izquierdo de la vía en sentido hacia Pamplona. El vehículo de propiedad de la empresa Enlace Logístico de Carga S.A.S., era conducido por el señor Robinson Yadir Niño, que segun se afirmó se encontraba amparado bajo la póliza de Seguro de Automóviles Categoría Pesado - Transporte de Mercancía de Terceros N.º 022425720 / 9, expedida por Allianz Seguros S.A.
Como consecuencia del hecho, el señor Álvaro Lozano Flórez fue trasladado a la Clínica Santa Ana S.A.S., donde recibió atención médica por los siguientes diagnósticos: hemorragia subdural traumática, otros traumatismos de la cabeza especificados, traumatismos superficiales múltiples no especificados y lesiones asociadas a peatón atropellado por vehículo de transporte pesado. El 30 de diciembre de 2019, el señor Lozano Flórez falleció a causa de un paro cardiorrespiratorio.
Dentro del material probatorio se cuenta con el Informe Policial de Accidente de Tránsito (IPAT), en el cual se establece que el accidente fue de tipo atropello, ocurrido cuando el peatón transitaba por el mismo carril izquierdo en el que circulaba el vehículo asegurado.</t>
  </si>
  <si>
    <t>ASEGURADO</t>
  </si>
  <si>
    <t>Enlace Logistico de Cargas SAS</t>
  </si>
  <si>
    <t>NIT ASEGURADO</t>
  </si>
  <si>
    <t>PLACA VEHÍCULO ASEGURADO (SI APLICA)</t>
  </si>
  <si>
    <t>WFD156</t>
  </si>
  <si>
    <t>NO. PÓLIZA VINCULADA</t>
  </si>
  <si>
    <t>022425720/9</t>
  </si>
  <si>
    <t>FECHA DE ASIGNACIÓN</t>
  </si>
  <si>
    <t>18 de marzo de 2025</t>
  </si>
  <si>
    <t>FECHA DE NOTIFICACIÓN</t>
  </si>
  <si>
    <t>19 de marzo de 2025</t>
  </si>
  <si>
    <t>FECHA DE CONTESTACION 
*RECOMENDACIÓN: FECHA MÁXIMA PARA CONTESTAR LA DEMANDA ACORDE A LO ESTIÚLADO EN LA NORMA.</t>
  </si>
  <si>
    <t>15 de abril de 2025</t>
  </si>
  <si>
    <t>REMISION DE ANTECEDENTES - ABOGADO INTERNO-</t>
  </si>
  <si>
    <t>SINIESTRO - APLICATIVO</t>
  </si>
  <si>
    <t>SINIESTRO   APL</t>
  </si>
  <si>
    <t>Radicado(23 digitos)</t>
  </si>
  <si>
    <t>Juzgado</t>
  </si>
  <si>
    <t>Demandado</t>
  </si>
  <si>
    <t xml:space="preserve">Demandante </t>
  </si>
  <si>
    <t>Tipo de vinculacion compañía</t>
  </si>
  <si>
    <t>INTERVINIENTE</t>
  </si>
  <si>
    <t>PÓLIZA</t>
  </si>
  <si>
    <t>AMPARO A AFECTAR</t>
  </si>
  <si>
    <t>RCE HOMICIDIO-LESION</t>
  </si>
  <si>
    <t>VALOR ASEGURADO</t>
  </si>
  <si>
    <t>DEDUCIBLE</t>
  </si>
  <si>
    <t>MODALIDAD</t>
  </si>
  <si>
    <t xml:space="preserve">VIGENCIA </t>
  </si>
  <si>
    <t xml:space="preserve">SINIESTRO DENTRO DE LA VIGENCIA? </t>
  </si>
  <si>
    <t>CARTERA A DÍA</t>
  </si>
  <si>
    <t>COASEGURO</t>
  </si>
  <si>
    <t xml:space="preserve">ASEGURADORAS  </t>
  </si>
  <si>
    <t xml:space="preserve">% DE PARTICIPACION </t>
  </si>
  <si>
    <t>ALLIANZ</t>
  </si>
  <si>
    <t>REASEGURO- SUPERA LOS $500M-</t>
  </si>
  <si>
    <t>LARGE GLOSSES</t>
  </si>
  <si>
    <t>MOTIVO DE LA DEMANDA</t>
  </si>
  <si>
    <t xml:space="preserve">OFRECIENTO AUTOS </t>
  </si>
  <si>
    <t>OFRECIENTO VALOR</t>
  </si>
  <si>
    <t xml:space="preserve">RECOSTRUCCION ACCIDENTE </t>
  </si>
  <si>
    <t>EXCEPCIONES PROPUESTAS COMPAÑÍA</t>
  </si>
  <si>
    <t>• La cobertura otorgada por la póliza se circunscribe a los términos de su clausulado.</t>
  </si>
  <si>
    <t xml:space="preserve">• La responsabilidad de la aseguradora se encuentra limitada al valor de la suma asegurada.
</t>
  </si>
  <si>
    <t xml:space="preserve">• Disminución de la suma asegurada por pago de indemnizaciones con cargo a la PÓLIZA xxxxxx No. xxxxxxx
</t>
  </si>
  <si>
    <t>• Prescripción de las acciones derivadas del contrato de seguros.</t>
  </si>
  <si>
    <t>• Existencia de coaseguro.</t>
  </si>
  <si>
    <t>• Ausencia de prueba del hecho generador de responsabilidad.</t>
  </si>
  <si>
    <t>• Aplicación de la limitación de responsabilidad por razón del deducible a cargo del asegurado.</t>
  </si>
  <si>
    <t>• Exclusiones  de confomidad a la Póliza</t>
  </si>
  <si>
    <t>Otras</t>
  </si>
  <si>
    <t>OBJECION -Marque con una (x)</t>
  </si>
  <si>
    <t>No prueba de responsabilidad.</t>
  </si>
  <si>
    <t>Fuerza mayor y caso fortuito.</t>
  </si>
  <si>
    <t>Culpa exclusiva de un tercero.</t>
  </si>
  <si>
    <t>Culpa exclusiva de la víctima</t>
  </si>
  <si>
    <t>Exclusiones de póliza</t>
  </si>
  <si>
    <t>Vehículo no asegurado</t>
  </si>
  <si>
    <t>Interes asegurable</t>
  </si>
  <si>
    <t>Prescripción de las acciones derivadas del contrato de seguros</t>
  </si>
  <si>
    <t>Infraseguro</t>
  </si>
  <si>
    <t>INFORME INICIAL-ABOGADO EXTERNO-</t>
  </si>
  <si>
    <t>Valor de las pretensiones totales de la demanda (en pesos no en SMMLV)</t>
  </si>
  <si>
    <t>Perjuicios reclamados  (en pesos no en SMMLV)</t>
  </si>
  <si>
    <t>Patrimoniales</t>
  </si>
  <si>
    <t>Lucro Cesante</t>
  </si>
  <si>
    <t>Daño Emergente</t>
  </si>
  <si>
    <t>Daño moral</t>
  </si>
  <si>
    <t>Daño a la salud</t>
  </si>
  <si>
    <t>PROBABLE</t>
  </si>
  <si>
    <t>DAÑOS MATERIALES</t>
  </si>
  <si>
    <t>EVENTUAL</t>
  </si>
  <si>
    <t>Clasificación Contingencia</t>
  </si>
  <si>
    <t>Concepto del Abogado sobre la Contingencia:(Se debe indicar las razones por las cuales se considera que el proceso es Eventual Remoto o Probable.)</t>
  </si>
  <si>
    <t>Valor Contingencia: ( en pesos). Cuanto vale perder o negociar el caso por un valor que debe estar dentro del valor asegurado( con criterios jurisprudenciales)</t>
  </si>
  <si>
    <t>VALOR CONTINGENCIA</t>
  </si>
  <si>
    <t>Extrapatrimoniales</t>
  </si>
  <si>
    <t>Daño a la Salud que podría interpretarse como daño a la vida de relación</t>
  </si>
  <si>
    <t>RCE DAÑOS MATERIALES</t>
  </si>
  <si>
    <r>
      <t xml:space="preserve">INDIQUE LA PLACA- </t>
    </r>
    <r>
      <rPr>
        <sz val="11"/>
        <color rgb="FFFF0000"/>
        <rFont val="Calibri"/>
        <family val="2"/>
        <scheme val="minor"/>
      </rPr>
      <t>SUSTITUYA</t>
    </r>
  </si>
  <si>
    <t>DAÑOS VEHICULO ASEGURADO</t>
  </si>
  <si>
    <t>OTROS</t>
  </si>
  <si>
    <t>COASEGURO RETENCION ALLIANZ (%)</t>
  </si>
  <si>
    <t>PRIORIDAD DEL FONDO</t>
  </si>
  <si>
    <t>CONCURRENCIA</t>
  </si>
  <si>
    <t>Reserva propuesta</t>
  </si>
  <si>
    <t>Observaciones sobre el valor de la contingencia: (Se debe explicar como se aterrizaron las pretensiones.) si el caso es de daños indicar el valor comercial del vh</t>
  </si>
  <si>
    <t>Defensa de la Aseguradora: (Enumerar y enunciar las excepciones propuestas demanda y/o llamamiento )</t>
  </si>
  <si>
    <t>ANTIFRAUDE</t>
  </si>
  <si>
    <t>Validar si en proceso se presentan alguna de las siguientes situaciones :</t>
  </si>
  <si>
    <t>Descripción</t>
  </si>
  <si>
    <t>SI / NO</t>
  </si>
  <si>
    <t xml:space="preserve">En caso de ser afirmativo, explicar: </t>
  </si>
  <si>
    <r>
      <rPr>
        <b/>
        <sz val="10"/>
        <color theme="1"/>
        <rFont val="Century Gothic"/>
        <family val="2"/>
      </rPr>
      <t>PJ</t>
    </r>
    <r>
      <rPr>
        <sz val="10"/>
        <color theme="1"/>
        <rFont val="Century Gothic"/>
        <family val="2"/>
      </rPr>
      <t xml:space="preserve"> - Exageración pretensiones materiales (lucro cesante y daño emergente).</t>
    </r>
  </si>
  <si>
    <t>NO</t>
  </si>
  <si>
    <t>Diferencia entre el lucro cesante y daño emergente pretendidos por los demandantes en el proceso judicial Vs tasacion objetivada.</t>
  </si>
  <si>
    <r>
      <rPr>
        <b/>
        <sz val="10"/>
        <color theme="1"/>
        <rFont val="Century Gothic"/>
        <family val="2"/>
      </rPr>
      <t xml:space="preserve">PJ </t>
    </r>
    <r>
      <rPr>
        <sz val="10"/>
        <color theme="1"/>
        <rFont val="Century Gothic"/>
        <family val="2"/>
      </rPr>
      <t>- Lesiones/circunstancias sin relación o inconsistentes con los hechos demandados.</t>
    </r>
  </si>
  <si>
    <t>Diferencia entre la declaración del asegurado y el tercero; Asegurado no brinda información o se niega a entrevista; Reclamación  originada en supuestos accidentes sin testigos ni reportes; Incendio elementos de alta cuantía  o sucedido en circustancias extrañas; Hurto de articulos de alto costos debido a incineración de la propiedad, vehiuclo o bien; Lesiones y daños materiales sin acreditación y/o soporte.</t>
  </si>
  <si>
    <r>
      <rPr>
        <b/>
        <sz val="10"/>
        <color theme="1"/>
        <rFont val="Century Gothic"/>
        <family val="2"/>
      </rPr>
      <t xml:space="preserve">PJ </t>
    </r>
    <r>
      <rPr>
        <sz val="10"/>
        <color theme="1"/>
        <rFont val="Century Gothic"/>
        <family val="2"/>
      </rPr>
      <t>- Soportes de asegurados/terceros demandantes adulterados.</t>
    </r>
  </si>
  <si>
    <t>Documentos falsos aportados como pruabs; Vehículos con daños severos y no reportan lesionados; Médico de terceros (especializado), también está involucrado en otros diagnósticos;  ITP Irregularidad en el proceso de calificación; Diagnósticos médicos sin el debido sustento.</t>
  </si>
  <si>
    <r>
      <rPr>
        <b/>
        <sz val="10"/>
        <color theme="1"/>
        <rFont val="Century Gothic"/>
        <family val="2"/>
      </rPr>
      <t xml:space="preserve">PJ </t>
    </r>
    <r>
      <rPr>
        <sz val="10"/>
        <color theme="1"/>
        <rFont val="Century Gothic"/>
        <family val="2"/>
      </rPr>
      <t>- Demandantes involucrados en otros siniestros y procesos judiciales.</t>
    </r>
  </si>
  <si>
    <t xml:space="preserve">Procesos judiciales llevados a cabo en distintas ciudades con los mismos demandantes. </t>
  </si>
  <si>
    <r>
      <rPr>
        <b/>
        <sz val="10"/>
        <color theme="1"/>
        <rFont val="Century Gothic"/>
        <family val="2"/>
      </rPr>
      <t>PJ</t>
    </r>
    <r>
      <rPr>
        <sz val="10"/>
        <color theme="1"/>
        <rFont val="Century Gothic"/>
        <family val="2"/>
      </rPr>
      <t xml:space="preserve"> - Víctima involucrada en fraudes anteriores .</t>
    </r>
  </si>
  <si>
    <r>
      <rPr>
        <b/>
        <sz val="10"/>
        <color theme="1"/>
        <rFont val="Century Gothic"/>
        <family val="2"/>
      </rPr>
      <t>PJ</t>
    </r>
    <r>
      <rPr>
        <sz val="10"/>
        <color theme="1"/>
        <rFont val="Century Gothic"/>
        <family val="2"/>
      </rPr>
      <t xml:space="preserve"> - Relación/parentesco entre asegurado y tercero afectado.</t>
    </r>
  </si>
  <si>
    <t xml:space="preserve">Demandantes con vínculos consanguineos, de afinidad y/o amistad con el asegurado. </t>
  </si>
  <si>
    <r>
      <rPr>
        <b/>
        <sz val="10"/>
        <color theme="1"/>
        <rFont val="Century Gothic"/>
        <family val="2"/>
      </rPr>
      <t xml:space="preserve">PJ </t>
    </r>
    <r>
      <rPr>
        <sz val="10"/>
        <color theme="1"/>
        <rFont val="Century Gothic"/>
        <family val="2"/>
      </rPr>
      <t>- Sumas elevadas aseguradas con respecto a la ocupación desarrollada del asegurado.</t>
    </r>
  </si>
  <si>
    <t xml:space="preserve">Prima contratada alta comparada con los ingresos reales del asegurado; Valor del aseguro excesivo o con valor que supera lo devegado por el asegurado. </t>
  </si>
  <si>
    <r>
      <rPr>
        <b/>
        <sz val="10"/>
        <color theme="1"/>
        <rFont val="Century Gothic"/>
        <family val="2"/>
      </rPr>
      <t xml:space="preserve">PJ </t>
    </r>
    <r>
      <rPr>
        <sz val="10"/>
        <color theme="1"/>
        <rFont val="Century Gothic"/>
        <family val="2"/>
      </rPr>
      <t>- Reticencia</t>
    </r>
  </si>
  <si>
    <t>Lesiones y/o afectaciones del asegurado preexistentes.</t>
  </si>
  <si>
    <r>
      <rPr>
        <b/>
        <sz val="10"/>
        <color theme="1"/>
        <rFont val="Century Gothic"/>
        <family val="2"/>
      </rPr>
      <t>PJ</t>
    </r>
    <r>
      <rPr>
        <sz val="10"/>
        <color theme="1"/>
        <rFont val="Century Gothic"/>
        <family val="2"/>
      </rPr>
      <t xml:space="preserve"> - Reclamaciones presentadas durante la misma vigencia de la póliza por cisrcunsatancias similares. </t>
    </r>
  </si>
  <si>
    <t xml:space="preserve"> Múltiples reclamos por la misma pérdida y similar.</t>
  </si>
  <si>
    <r>
      <rPr>
        <b/>
        <sz val="10"/>
        <color theme="1"/>
        <rFont val="Century Gothic"/>
        <family val="2"/>
      </rPr>
      <t>PJ</t>
    </r>
    <r>
      <rPr>
        <sz val="10"/>
        <color theme="1"/>
        <rFont val="Century Gothic"/>
        <family val="2"/>
      </rPr>
      <t xml:space="preserve"> - El asegurado tiene más de un seguro de vida en la misma o con otras compañías.</t>
    </r>
  </si>
  <si>
    <t>Múltiples aseguramientos del mismo tipo.</t>
  </si>
  <si>
    <t>INFORME ABOGADO INTERNO</t>
  </si>
  <si>
    <t>CONTINGENCIA</t>
  </si>
  <si>
    <t>Reserva CIA</t>
  </si>
  <si>
    <t>Comentarios clasificación y valor contingencia</t>
  </si>
  <si>
    <t>El abogado externo remitio la contestacion  y envio de informe inicial en los terminos establecidos ?</t>
  </si>
  <si>
    <t xml:space="preserve">El abogado propuso las excepciones adecuadas para el respetivo proceso? Recomendaciones </t>
  </si>
  <si>
    <t xml:space="preserve">Caso migrado </t>
  </si>
  <si>
    <t xml:space="preserve">Creación de intervinientes </t>
  </si>
  <si>
    <t>Comentarios adicionales</t>
  </si>
  <si>
    <t xml:space="preserve">CONCEPTO DE CONCILIACIÓN 330 </t>
  </si>
  <si>
    <t xml:space="preserve">SUMA SOLICITADA </t>
  </si>
  <si>
    <t>COMENTARIOS ABOGADO EXTERNO</t>
  </si>
  <si>
    <t>AUTORIZACIÓN COMPAÑÍA SUMA</t>
  </si>
  <si>
    <t xml:space="preserve">AUTORIZACIÓN COMPAÑÍA COMENTARIOS </t>
  </si>
  <si>
    <t>CAMBIO CONTINGENCIA PJ</t>
  </si>
  <si>
    <t xml:space="preserve">CONTINGENCIA ACTUAL </t>
  </si>
  <si>
    <t xml:space="preserve">CAMBIO DE CONTINGENCIA </t>
  </si>
  <si>
    <t xml:space="preserve">COMENTARIOS CAMBIO DE CONTINGENCIA </t>
  </si>
  <si>
    <t xml:space="preserve">ACTUALIZACION DE CONTINGENCIA  </t>
  </si>
  <si>
    <t>REMOTO</t>
  </si>
  <si>
    <t>SI</t>
  </si>
  <si>
    <t>CLASE DE REASEGURO</t>
  </si>
  <si>
    <t xml:space="preserve">Situcion Laboral </t>
  </si>
  <si>
    <t>Acompañante motorista</t>
  </si>
  <si>
    <t>LLAMADA EN GARANTIA</t>
  </si>
  <si>
    <t xml:space="preserve">RCE LESIONES </t>
  </si>
  <si>
    <t>OCURRENCIA</t>
  </si>
  <si>
    <t xml:space="preserve">SI </t>
  </si>
  <si>
    <t>CEDIDO</t>
  </si>
  <si>
    <t>FACULTATIVO</t>
  </si>
  <si>
    <t xml:space="preserve">Objetado por la Compañía </t>
  </si>
  <si>
    <t xml:space="preserve">Ocupado-trabajador cuenta ajena </t>
  </si>
  <si>
    <t xml:space="preserve">Ciclista </t>
  </si>
  <si>
    <t>CLAIMS MADE</t>
  </si>
  <si>
    <t>ACEPTADO</t>
  </si>
  <si>
    <t>AUTOMATICO</t>
  </si>
  <si>
    <t>Pretensiones elevadas- reclamación Compañía</t>
  </si>
  <si>
    <t>Ocupado - Autonomo</t>
  </si>
  <si>
    <t>Cliclista vehículo</t>
  </si>
  <si>
    <t>SUNSET</t>
  </si>
  <si>
    <t>PROPIO</t>
  </si>
  <si>
    <t>Ofrecimiento muy bajo-reclamación Compañía</t>
  </si>
  <si>
    <t xml:space="preserve">Motociclista </t>
  </si>
  <si>
    <t>RCE + DAÑOS MATERIALES</t>
  </si>
  <si>
    <t>DESCUBREMIENTO</t>
  </si>
  <si>
    <t xml:space="preserve">Nuevos reclamantes </t>
  </si>
  <si>
    <t>Pendiente acceder al mercado laboral -pedir a nino</t>
  </si>
  <si>
    <t>Ocupante vehículo</t>
  </si>
  <si>
    <t>RCC HOMICIDIO</t>
  </si>
  <si>
    <t>Respuesta extemporanea</t>
  </si>
  <si>
    <t>Pasajero servicio publico</t>
  </si>
  <si>
    <t>RCC LESIONES</t>
  </si>
  <si>
    <t xml:space="preserve">Sin reclamación previa </t>
  </si>
  <si>
    <t>RCC HOMICIDIO-LESION</t>
  </si>
  <si>
    <t xml:space="preserve">Vida/RC medica- aviso de siniestro sin tramite </t>
  </si>
  <si>
    <t>PERDIDA PARCIAL DAÑOS</t>
  </si>
  <si>
    <t>PÉRDIDA PARCIAL HURTO</t>
  </si>
  <si>
    <t>PÉRDIDA TOTAL DAÑOS</t>
  </si>
  <si>
    <t>SUSTRACCIÓN TOTAL</t>
  </si>
  <si>
    <t>NO APLICA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</si>
</sst>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quot;$&quot;\ #,##0;[Red]\-&quot;$&quot;\ #,##0"/>
    <numFmt numFmtId="165" formatCode="_-&quot;$&quot;\ * #,##0_-;\-&quot;$&quot;\ * #,##0_-;_-&quot;$&quot;\ * &quot;-&quot;_-;_-@_-"/>
    <numFmt numFmtId="166" formatCode="_-&quot;$&quot;\ * #,##0.00_-;\-&quot;$&quot;\ * #,##0.00_-;_-&quot;$&quot;\ * &quot;-&quot;??_-;_-@_-"/>
    <numFmt numFmtId="167" formatCode="&quot;$&quot;\ #,##0"/>
  </numFmts>
  <fonts count="14">
    <font>
      <sz val="11"/>
      <color theme="1"/>
      <name val="Calibri"/>
      <family val="2"/>
      <scheme val="minor"/>
    </font>
    <font>
      <sz val="11"/>
      <color theme="1"/>
      <name val="Calibri"/>
      <family val="2"/>
      <scheme val="minor"/>
    </font>
    <font>
      <b/>
      <sz val="11"/>
      <color theme="1"/>
      <name val="Calibri"/>
      <family val="2"/>
      <scheme val="minor"/>
    </font>
    <font>
      <b/>
      <sz val="14"/>
      <color theme="0"/>
      <name val="Calibri"/>
      <family val="2"/>
      <scheme val="minor"/>
    </font>
    <font>
      <b/>
      <sz val="11"/>
      <color theme="0"/>
      <name val="Calibri"/>
      <family val="2"/>
      <scheme val="minor"/>
    </font>
    <font>
      <sz val="11"/>
      <color theme="0"/>
      <name val="Calibri"/>
      <family val="2"/>
      <scheme val="minor"/>
    </font>
    <font>
      <sz val="11"/>
      <name val="Calibri"/>
      <family val="2"/>
      <scheme val="minor"/>
    </font>
    <font>
      <u/>
      <sz val="11"/>
      <color theme="10"/>
      <name val="Calibri"/>
      <family val="2"/>
      <scheme val="minor"/>
    </font>
    <font>
      <sz val="11"/>
      <color rgb="FFFF0000"/>
      <name val="Calibri"/>
      <family val="2"/>
      <scheme val="minor"/>
    </font>
    <font>
      <b/>
      <sz val="20"/>
      <color theme="0"/>
      <name val="Calibri"/>
      <family val="2"/>
      <scheme val="minor"/>
    </font>
    <font>
      <sz val="10"/>
      <name val="Calibri"/>
      <family val="2"/>
      <scheme val="minor"/>
    </font>
    <font>
      <b/>
      <sz val="10"/>
      <color theme="0"/>
      <name val="Century Gothic"/>
      <family val="2"/>
    </font>
    <font>
      <sz val="10"/>
      <color theme="1"/>
      <name val="Century Gothic"/>
      <family val="2"/>
    </font>
    <font>
      <b/>
      <sz val="10"/>
      <color theme="1"/>
      <name val="Century Gothic"/>
      <family val="2"/>
    </font>
  </fonts>
  <fills count="9">
    <fill>
      <patternFill patternType="none"/>
    </fill>
    <fill>
      <patternFill patternType="gray125"/>
    </fill>
    <fill>
      <patternFill patternType="solid">
        <fgColor theme="3" tint="-0.499984740745262"/>
        <bgColor indexed="64"/>
      </patternFill>
    </fill>
    <fill>
      <patternFill patternType="solid">
        <fgColor theme="3"/>
        <bgColor indexed="64"/>
      </patternFill>
    </fill>
    <fill>
      <patternFill patternType="solid">
        <fgColor theme="3" tint="0.79998168889431442"/>
        <bgColor indexed="64"/>
      </patternFill>
    </fill>
    <fill>
      <patternFill patternType="solid">
        <fgColor theme="7" tint="0.79998168889431442"/>
        <bgColor indexed="64"/>
      </patternFill>
    </fill>
    <fill>
      <patternFill patternType="solid">
        <fgColor theme="3" tint="0.39997558519241921"/>
        <bgColor indexed="64"/>
      </patternFill>
    </fill>
    <fill>
      <patternFill patternType="solid">
        <fgColor theme="0"/>
        <bgColor indexed="64"/>
      </patternFill>
    </fill>
    <fill>
      <patternFill patternType="solid">
        <fgColor rgb="FF00206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5">
    <xf numFmtId="0" fontId="0" fillId="0" borderId="0"/>
    <xf numFmtId="165" fontId="1" fillId="0" borderId="0" applyFont="0" applyFill="0" applyBorder="0" applyAlignment="0" applyProtection="0"/>
    <xf numFmtId="9" fontId="1" fillId="0" borderId="0" applyFont="0" applyFill="0" applyBorder="0" applyAlignment="0" applyProtection="0"/>
    <xf numFmtId="0" fontId="7" fillId="0" borderId="0" applyNumberFormat="0" applyFill="0" applyBorder="0" applyAlignment="0" applyProtection="0"/>
    <xf numFmtId="166" fontId="1" fillId="0" borderId="0" applyFont="0" applyFill="0" applyBorder="0" applyAlignment="0" applyProtection="0"/>
  </cellStyleXfs>
  <cellXfs count="129">
    <xf numFmtId="0" fontId="0" fillId="0" borderId="0" xfId="0"/>
    <xf numFmtId="0" fontId="0" fillId="0" borderId="1" xfId="0" applyBorder="1"/>
    <xf numFmtId="0" fontId="0" fillId="0" borderId="0" xfId="0" applyAlignment="1">
      <alignment vertical="top"/>
    </xf>
    <xf numFmtId="0" fontId="5" fillId="3" borderId="1" xfId="0" applyFont="1" applyFill="1" applyBorder="1" applyAlignment="1">
      <alignment horizontal="center"/>
    </xf>
    <xf numFmtId="9" fontId="0" fillId="0" borderId="0" xfId="0" applyNumberFormat="1" applyAlignment="1">
      <alignment vertical="top"/>
    </xf>
    <xf numFmtId="0" fontId="2" fillId="0" borderId="1" xfId="0" applyFont="1" applyBorder="1" applyAlignment="1">
      <alignment horizontal="justify" vertical="top" wrapText="1"/>
    </xf>
    <xf numFmtId="0" fontId="2" fillId="0" borderId="1" xfId="0" applyFont="1" applyBorder="1" applyAlignment="1">
      <alignment horizontal="justify" vertical="top"/>
    </xf>
    <xf numFmtId="0" fontId="0" fillId="0" borderId="0" xfId="0" applyAlignment="1">
      <alignment horizontal="justify" vertical="top"/>
    </xf>
    <xf numFmtId="0" fontId="0" fillId="5" borderId="0" xfId="0" applyFill="1"/>
    <xf numFmtId="0" fontId="5" fillId="6" borderId="1" xfId="0" applyFont="1" applyFill="1" applyBorder="1" applyAlignment="1">
      <alignment horizontal="center" vertical="top"/>
    </xf>
    <xf numFmtId="0" fontId="0" fillId="0" borderId="1" xfId="0" applyBorder="1" applyAlignment="1">
      <alignment vertical="top" wrapText="1"/>
    </xf>
    <xf numFmtId="0" fontId="6" fillId="0" borderId="1" xfId="0" applyFont="1" applyBorder="1" applyAlignment="1">
      <alignment vertical="top" wrapText="1"/>
    </xf>
    <xf numFmtId="0" fontId="0" fillId="0" borderId="3" xfId="0" applyBorder="1" applyAlignment="1">
      <alignment vertical="top" wrapText="1"/>
    </xf>
    <xf numFmtId="0" fontId="0" fillId="7" borderId="1" xfId="0" applyFill="1" applyBorder="1" applyAlignment="1">
      <alignment vertical="top" wrapText="1"/>
    </xf>
    <xf numFmtId="0" fontId="0" fillId="7" borderId="1" xfId="0" applyFill="1" applyBorder="1" applyAlignment="1">
      <alignment vertical="top"/>
    </xf>
    <xf numFmtId="0" fontId="0" fillId="7" borderId="3" xfId="0" applyFill="1" applyBorder="1" applyAlignment="1">
      <alignment horizontal="center" vertical="top" wrapText="1"/>
    </xf>
    <xf numFmtId="0" fontId="0" fillId="0" borderId="4" xfId="0" applyBorder="1" applyAlignment="1">
      <alignment horizontal="justify" vertical="top"/>
    </xf>
    <xf numFmtId="0" fontId="2" fillId="4" borderId="4" xfId="0" applyFont="1" applyFill="1" applyBorder="1" applyAlignment="1">
      <alignment horizontal="justify" vertical="top" wrapText="1"/>
    </xf>
    <xf numFmtId="9" fontId="0" fillId="0" borderId="0" xfId="2" applyFont="1"/>
    <xf numFmtId="9" fontId="0" fillId="0" borderId="0" xfId="0" applyNumberFormat="1"/>
    <xf numFmtId="0" fontId="5" fillId="2" borderId="8" xfId="0" applyFont="1" applyFill="1" applyBorder="1" applyAlignment="1">
      <alignment horizontal="justify" vertical="top"/>
    </xf>
    <xf numFmtId="165" fontId="2" fillId="7" borderId="1" xfId="1" applyFont="1" applyFill="1" applyBorder="1" applyAlignment="1">
      <alignment horizontal="justify" vertical="top" wrapText="1"/>
    </xf>
    <xf numFmtId="0" fontId="0" fillId="0" borderId="0" xfId="0" applyAlignment="1">
      <alignment horizontal="left"/>
    </xf>
    <xf numFmtId="0" fontId="2" fillId="0" borderId="2" xfId="0" applyFont="1" applyBorder="1" applyAlignment="1">
      <alignment horizontal="justify" vertical="top" wrapText="1"/>
    </xf>
    <xf numFmtId="165" fontId="0" fillId="0" borderId="1" xfId="1" applyFont="1" applyBorder="1" applyAlignment="1" applyProtection="1">
      <alignment horizontal="justify" vertical="top"/>
      <protection locked="0"/>
    </xf>
    <xf numFmtId="9" fontId="0" fillId="0" borderId="1" xfId="2" applyFont="1" applyBorder="1" applyAlignment="1" applyProtection="1">
      <alignment horizontal="center" vertical="top"/>
      <protection locked="0"/>
    </xf>
    <xf numFmtId="165" fontId="0" fillId="0" borderId="1" xfId="1" applyFont="1" applyBorder="1" applyAlignment="1" applyProtection="1">
      <alignment horizontal="center" vertical="top"/>
      <protection locked="0"/>
    </xf>
    <xf numFmtId="0" fontId="0" fillId="0" borderId="2" xfId="0" applyBorder="1" applyAlignment="1" applyProtection="1">
      <alignment horizontal="justify" vertical="top"/>
      <protection locked="0"/>
    </xf>
    <xf numFmtId="0" fontId="2" fillId="0" borderId="1" xfId="0" applyFont="1" applyBorder="1" applyAlignment="1" applyProtection="1">
      <alignment horizontal="justify" vertical="top" wrapText="1"/>
      <protection locked="0"/>
    </xf>
    <xf numFmtId="0" fontId="2" fillId="0" borderId="2" xfId="0" applyFont="1" applyBorder="1" applyAlignment="1" applyProtection="1">
      <alignment horizontal="justify" vertical="top" wrapText="1"/>
      <protection locked="0"/>
    </xf>
    <xf numFmtId="165" fontId="6" fillId="7" borderId="1" xfId="1" applyFont="1" applyFill="1" applyBorder="1" applyAlignment="1" applyProtection="1">
      <alignment horizontal="center" vertical="top"/>
      <protection locked="0"/>
    </xf>
    <xf numFmtId="165" fontId="4" fillId="7" borderId="1" xfId="1" applyFont="1" applyFill="1" applyBorder="1" applyAlignment="1" applyProtection="1">
      <alignment horizontal="center" vertical="top"/>
      <protection locked="0"/>
    </xf>
    <xf numFmtId="0" fontId="2" fillId="0" borderId="2" xfId="0" applyFont="1" applyBorder="1" applyAlignment="1">
      <alignment horizontal="justify" vertical="top"/>
    </xf>
    <xf numFmtId="0" fontId="0" fillId="0" borderId="0" xfId="0" applyProtection="1">
      <protection locked="0"/>
    </xf>
    <xf numFmtId="9" fontId="0" fillId="0" borderId="0" xfId="2" applyFont="1" applyProtection="1">
      <protection locked="0"/>
    </xf>
    <xf numFmtId="9" fontId="0" fillId="0" borderId="0" xfId="0" applyNumberFormat="1" applyProtection="1">
      <protection locked="0"/>
    </xf>
    <xf numFmtId="165" fontId="0" fillId="0" borderId="0" xfId="0" applyNumberFormat="1" applyProtection="1">
      <protection locked="0"/>
    </xf>
    <xf numFmtId="9" fontId="0" fillId="0" borderId="0" xfId="1" applyNumberFormat="1" applyFont="1" applyProtection="1">
      <protection locked="0"/>
    </xf>
    <xf numFmtId="0" fontId="2" fillId="4" borderId="4" xfId="0" applyFont="1" applyFill="1" applyBorder="1" applyAlignment="1" applyProtection="1">
      <alignment horizontal="justify" vertical="top" wrapText="1"/>
      <protection locked="0"/>
    </xf>
    <xf numFmtId="0" fontId="5" fillId="2" borderId="8" xfId="0" applyFont="1" applyFill="1" applyBorder="1" applyAlignment="1" applyProtection="1">
      <alignment horizontal="justify" vertical="top"/>
      <protection locked="0"/>
    </xf>
    <xf numFmtId="0" fontId="11" fillId="8" borderId="9" xfId="0" applyFont="1" applyFill="1" applyBorder="1" applyAlignment="1" applyProtection="1">
      <alignment horizontal="center" vertical="center" wrapText="1"/>
      <protection locked="0"/>
    </xf>
    <xf numFmtId="0" fontId="11" fillId="8" borderId="10" xfId="0" applyFont="1" applyFill="1" applyBorder="1" applyAlignment="1" applyProtection="1">
      <alignment horizontal="center" vertical="center" wrapText="1"/>
      <protection locked="0"/>
    </xf>
    <xf numFmtId="0" fontId="12" fillId="0" borderId="1" xfId="0" applyFont="1" applyBorder="1" applyAlignment="1" applyProtection="1">
      <alignment horizontal="left" vertical="center" wrapText="1"/>
      <protection locked="0"/>
    </xf>
    <xf numFmtId="0" fontId="12" fillId="0" borderId="1" xfId="0" applyFont="1" applyBorder="1" applyAlignment="1" applyProtection="1">
      <alignment horizontal="center" vertical="center"/>
      <protection locked="0"/>
    </xf>
    <xf numFmtId="0" fontId="12" fillId="0" borderId="1" xfId="0" applyFont="1" applyBorder="1" applyAlignment="1" applyProtection="1">
      <alignment horizontal="left" vertical="center"/>
      <protection locked="0"/>
    </xf>
    <xf numFmtId="0" fontId="0" fillId="7" borderId="1" xfId="0" applyFill="1" applyBorder="1" applyAlignment="1">
      <alignment horizontal="justify" vertical="top" wrapText="1"/>
    </xf>
    <xf numFmtId="0" fontId="0" fillId="0" borderId="1" xfId="0" applyBorder="1" applyAlignment="1">
      <alignment horizontal="justify" vertical="top"/>
    </xf>
    <xf numFmtId="0" fontId="0" fillId="0" borderId="2" xfId="0" applyBorder="1" applyAlignment="1">
      <alignment horizontal="justify" vertical="top"/>
    </xf>
    <xf numFmtId="0" fontId="2" fillId="7" borderId="1" xfId="0" applyFont="1" applyFill="1"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7" borderId="1" xfId="0" applyFill="1" applyBorder="1" applyAlignment="1">
      <alignment horizontal="justify" vertical="top"/>
    </xf>
    <xf numFmtId="0" fontId="9" fillId="2" borderId="6" xfId="0" applyFont="1" applyFill="1" applyBorder="1" applyAlignment="1">
      <alignment horizontal="center" vertical="top"/>
    </xf>
    <xf numFmtId="0" fontId="0" fillId="0" borderId="1" xfId="0" applyBorder="1" applyAlignment="1">
      <alignment horizontal="justify" vertical="top"/>
    </xf>
    <xf numFmtId="0" fontId="0" fillId="0" borderId="1" xfId="0" applyBorder="1" applyAlignment="1">
      <alignment horizontal="justify" vertical="top" wrapText="1"/>
    </xf>
    <xf numFmtId="0" fontId="0" fillId="0" borderId="2" xfId="0" applyBorder="1" applyAlignment="1">
      <alignment horizontal="justify" vertical="top"/>
    </xf>
    <xf numFmtId="0" fontId="0" fillId="0" borderId="3" xfId="0" applyBorder="1" applyAlignment="1">
      <alignment horizontal="justify" vertical="top"/>
    </xf>
    <xf numFmtId="164" fontId="0" fillId="0" borderId="1" xfId="1" applyNumberFormat="1" applyFont="1" applyBorder="1" applyAlignment="1">
      <alignment horizontal="justify" vertical="top" wrapText="1"/>
    </xf>
    <xf numFmtId="165" fontId="0" fillId="0" borderId="1" xfId="1" applyFont="1" applyBorder="1" applyAlignment="1">
      <alignment horizontal="justify" vertical="top" wrapText="1"/>
    </xf>
    <xf numFmtId="49" fontId="0" fillId="0" borderId="2" xfId="0" applyNumberFormat="1" applyBorder="1" applyAlignment="1">
      <alignment horizontal="justify" vertical="top"/>
    </xf>
    <xf numFmtId="49" fontId="0" fillId="0" borderId="3" xfId="0" applyNumberFormat="1" applyBorder="1" applyAlignment="1">
      <alignment horizontal="justify" vertical="top"/>
    </xf>
    <xf numFmtId="0" fontId="2" fillId="7" borderId="1" xfId="0" applyFont="1" applyFill="1" applyBorder="1" applyAlignment="1">
      <alignment horizontal="justify" vertical="top" wrapText="1"/>
    </xf>
    <xf numFmtId="3" fontId="0" fillId="0" borderId="1" xfId="0" applyNumberFormat="1" applyBorder="1" applyAlignment="1">
      <alignment horizontal="justify" vertical="top"/>
    </xf>
    <xf numFmtId="14" fontId="0" fillId="0" borderId="1" xfId="0" applyNumberFormat="1" applyBorder="1" applyAlignment="1">
      <alignment horizontal="justify" vertical="top"/>
    </xf>
    <xf numFmtId="14" fontId="0" fillId="7" borderId="2" xfId="0" applyNumberFormat="1" applyFill="1" applyBorder="1" applyAlignment="1">
      <alignment horizontal="justify" vertical="top"/>
    </xf>
    <xf numFmtId="0" fontId="0" fillId="7" borderId="3" xfId="0" applyFill="1" applyBorder="1" applyAlignment="1">
      <alignment horizontal="justify" vertical="top"/>
    </xf>
    <xf numFmtId="0" fontId="0" fillId="7" borderId="1" xfId="0" applyFill="1" applyBorder="1" applyAlignment="1">
      <alignment horizontal="justify" vertical="top" wrapText="1"/>
    </xf>
    <xf numFmtId="15" fontId="0" fillId="7" borderId="1" xfId="0" applyNumberFormat="1" applyFill="1" applyBorder="1" applyAlignment="1">
      <alignment horizontal="justify" vertical="top" wrapText="1"/>
    </xf>
    <xf numFmtId="14" fontId="0" fillId="7" borderId="1" xfId="0" applyNumberFormat="1" applyFill="1" applyBorder="1" applyAlignment="1">
      <alignment horizontal="justify" vertical="top" wrapText="1"/>
    </xf>
    <xf numFmtId="0" fontId="7" fillId="0" borderId="1" xfId="3" applyBorder="1" applyAlignment="1">
      <alignment horizontal="justify" vertical="top" wrapText="1"/>
    </xf>
    <xf numFmtId="0" fontId="0" fillId="7" borderId="2" xfId="0" applyFill="1" applyBorder="1" applyAlignment="1">
      <alignment horizontal="left" vertical="top" wrapText="1"/>
    </xf>
    <xf numFmtId="0" fontId="0" fillId="7" borderId="3" xfId="0" applyFill="1" applyBorder="1" applyAlignment="1">
      <alignment horizontal="left" vertical="top" wrapText="1"/>
    </xf>
    <xf numFmtId="165" fontId="0" fillId="0" borderId="2" xfId="1" applyFont="1" applyBorder="1" applyAlignment="1">
      <alignment horizontal="center" vertical="top"/>
    </xf>
    <xf numFmtId="165" fontId="0" fillId="0" borderId="3" xfId="1" applyFont="1" applyBorder="1" applyAlignment="1">
      <alignment horizontal="center" vertical="top"/>
    </xf>
    <xf numFmtId="0" fontId="0" fillId="0" borderId="2" xfId="0" applyBorder="1" applyAlignment="1">
      <alignment horizontal="left" vertical="top" wrapText="1"/>
    </xf>
    <xf numFmtId="0" fontId="0" fillId="0" borderId="3" xfId="0" applyBorder="1" applyAlignment="1">
      <alignment horizontal="left" vertical="top" wrapText="1"/>
    </xf>
    <xf numFmtId="0" fontId="5" fillId="6" borderId="9" xfId="0" applyFont="1" applyFill="1" applyBorder="1" applyAlignment="1">
      <alignment horizontal="center" vertical="center"/>
    </xf>
    <xf numFmtId="0" fontId="5" fillId="6" borderId="10" xfId="0" applyFont="1" applyFill="1" applyBorder="1" applyAlignment="1">
      <alignment horizontal="center" vertical="center"/>
    </xf>
    <xf numFmtId="0" fontId="5" fillId="6" borderId="11" xfId="0" applyFont="1" applyFill="1" applyBorder="1" applyAlignment="1">
      <alignment horizontal="center" vertical="center"/>
    </xf>
    <xf numFmtId="0" fontId="0" fillId="0" borderId="2" xfId="0" applyBorder="1" applyAlignment="1">
      <alignment horizontal="center" vertical="top"/>
    </xf>
    <xf numFmtId="0" fontId="0" fillId="0" borderId="3" xfId="0" applyBorder="1" applyAlignment="1">
      <alignment horizontal="center" vertical="top"/>
    </xf>
    <xf numFmtId="0" fontId="4" fillId="2" borderId="4" xfId="0" applyFont="1" applyFill="1" applyBorder="1" applyAlignment="1">
      <alignment horizontal="justify" vertical="top"/>
    </xf>
    <xf numFmtId="0" fontId="0" fillId="7" borderId="5" xfId="0" applyFill="1" applyBorder="1" applyAlignment="1">
      <alignment horizontal="left" vertical="top"/>
    </xf>
    <xf numFmtId="0" fontId="0" fillId="7" borderId="7" xfId="0" applyFill="1" applyBorder="1" applyAlignment="1">
      <alignment horizontal="left" vertical="top"/>
    </xf>
    <xf numFmtId="0" fontId="0" fillId="7" borderId="12" xfId="0" applyFill="1" applyBorder="1" applyAlignment="1">
      <alignment horizontal="left" vertical="top"/>
    </xf>
    <xf numFmtId="0" fontId="0" fillId="7" borderId="8" xfId="0" applyFill="1" applyBorder="1" applyAlignment="1">
      <alignment horizontal="left" vertical="top"/>
    </xf>
    <xf numFmtId="0" fontId="0" fillId="7" borderId="13" xfId="0" applyFill="1" applyBorder="1" applyAlignment="1">
      <alignment horizontal="left" vertical="top"/>
    </xf>
    <xf numFmtId="0" fontId="0" fillId="7" borderId="14" xfId="0" applyFill="1" applyBorder="1" applyAlignment="1">
      <alignment horizontal="left" vertical="top"/>
    </xf>
    <xf numFmtId="0" fontId="4" fillId="2" borderId="4" xfId="0" applyFont="1" applyFill="1" applyBorder="1" applyAlignment="1">
      <alignment horizontal="center" vertical="top"/>
    </xf>
    <xf numFmtId="0" fontId="9" fillId="2" borderId="4" xfId="0" applyFont="1" applyFill="1" applyBorder="1" applyAlignment="1">
      <alignment horizontal="center" vertical="top"/>
    </xf>
    <xf numFmtId="0" fontId="2" fillId="0" borderId="2" xfId="0" applyFont="1" applyBorder="1" applyAlignment="1">
      <alignment horizontal="center" vertical="top"/>
    </xf>
    <xf numFmtId="0" fontId="2" fillId="0" borderId="3" xfId="0" applyFont="1" applyBorder="1" applyAlignment="1">
      <alignment horizontal="center" vertical="top"/>
    </xf>
    <xf numFmtId="0" fontId="0" fillId="0" borderId="7" xfId="0" applyBorder="1" applyAlignment="1" applyProtection="1">
      <alignment horizontal="center" vertical="top"/>
      <protection locked="0"/>
    </xf>
    <xf numFmtId="0" fontId="0" fillId="0" borderId="8" xfId="0" applyBorder="1" applyAlignment="1" applyProtection="1">
      <alignment horizontal="center" vertical="top"/>
      <protection locked="0"/>
    </xf>
    <xf numFmtId="0" fontId="0" fillId="0" borderId="2" xfId="0" applyBorder="1" applyAlignment="1" applyProtection="1">
      <alignment horizontal="center" vertical="top"/>
      <protection locked="0"/>
    </xf>
    <xf numFmtId="0" fontId="0" fillId="0" borderId="3" xfId="0" applyBorder="1" applyAlignment="1" applyProtection="1">
      <alignment horizontal="center" vertical="top"/>
      <protection locked="0"/>
    </xf>
    <xf numFmtId="165" fontId="0" fillId="5" borderId="0" xfId="1" applyFont="1" applyFill="1" applyBorder="1" applyAlignment="1" applyProtection="1">
      <alignment horizontal="center" vertical="top"/>
    </xf>
    <xf numFmtId="0" fontId="0" fillId="0" borderId="2" xfId="0" applyBorder="1" applyAlignment="1" applyProtection="1">
      <alignment horizontal="left" vertical="top" wrapText="1"/>
      <protection locked="0"/>
    </xf>
    <xf numFmtId="0" fontId="0" fillId="0" borderId="3" xfId="0" applyBorder="1" applyAlignment="1" applyProtection="1">
      <alignment horizontal="left" vertical="top"/>
      <protection locked="0"/>
    </xf>
    <xf numFmtId="0" fontId="4" fillId="6" borderId="2" xfId="0" applyFont="1" applyFill="1" applyBorder="1" applyAlignment="1" applyProtection="1">
      <alignment horizontal="center" vertical="top"/>
      <protection locked="0"/>
    </xf>
    <xf numFmtId="0" fontId="4" fillId="6" borderId="3" xfId="0" applyFont="1" applyFill="1" applyBorder="1" applyAlignment="1" applyProtection="1">
      <alignment horizontal="center" vertical="top"/>
      <protection locked="0"/>
    </xf>
    <xf numFmtId="0" fontId="0" fillId="4" borderId="5" xfId="0" applyFill="1" applyBorder="1" applyAlignment="1" applyProtection="1">
      <alignment horizontal="left" vertical="top" wrapText="1"/>
      <protection locked="0"/>
    </xf>
    <xf numFmtId="0" fontId="0" fillId="4" borderId="7" xfId="0" applyFill="1" applyBorder="1" applyAlignment="1" applyProtection="1">
      <alignment horizontal="left" vertical="top" wrapText="1"/>
      <protection locked="0"/>
    </xf>
    <xf numFmtId="0" fontId="4" fillId="6" borderId="13" xfId="0" applyFont="1" applyFill="1" applyBorder="1" applyAlignment="1" applyProtection="1">
      <alignment horizontal="center" vertical="top"/>
      <protection locked="0"/>
    </xf>
    <xf numFmtId="0" fontId="4" fillId="6" borderId="6" xfId="0" applyFont="1" applyFill="1" applyBorder="1" applyAlignment="1" applyProtection="1">
      <alignment horizontal="center" vertical="top"/>
      <protection locked="0"/>
    </xf>
    <xf numFmtId="0" fontId="9" fillId="2" borderId="15" xfId="0" applyFont="1" applyFill="1" applyBorder="1" applyAlignment="1" applyProtection="1">
      <alignment horizontal="center" vertical="top"/>
      <protection locked="0"/>
    </xf>
    <xf numFmtId="0" fontId="10" fillId="7" borderId="4" xfId="0" applyFont="1" applyFill="1" applyBorder="1" applyAlignment="1" applyProtection="1">
      <alignment horizontal="center" vertical="top"/>
      <protection locked="0"/>
    </xf>
    <xf numFmtId="165" fontId="0" fillId="5" borderId="2" xfId="1" applyFont="1" applyFill="1" applyBorder="1" applyAlignment="1" applyProtection="1">
      <alignment horizontal="justify" vertical="top"/>
    </xf>
    <xf numFmtId="165" fontId="0" fillId="5" borderId="3" xfId="1" applyFont="1" applyFill="1" applyBorder="1" applyAlignment="1" applyProtection="1">
      <alignment horizontal="justify" vertical="top"/>
    </xf>
    <xf numFmtId="0" fontId="9" fillId="2" borderId="4" xfId="0" applyFont="1" applyFill="1" applyBorder="1" applyAlignment="1" applyProtection="1">
      <alignment horizontal="center" vertical="top"/>
      <protection locked="0"/>
    </xf>
    <xf numFmtId="0" fontId="0" fillId="0" borderId="1" xfId="0" applyBorder="1" applyAlignment="1" applyProtection="1">
      <alignment horizontal="justify" vertical="top"/>
      <protection locked="0"/>
    </xf>
    <xf numFmtId="0" fontId="2" fillId="0" borderId="1" xfId="0" applyFont="1" applyBorder="1" applyAlignment="1" applyProtection="1">
      <alignment horizontal="justify" vertical="top"/>
      <protection locked="0"/>
    </xf>
    <xf numFmtId="0" fontId="0" fillId="0" borderId="1" xfId="0" applyBorder="1" applyAlignment="1" applyProtection="1">
      <alignment horizontal="left" wrapText="1"/>
      <protection locked="0"/>
    </xf>
    <xf numFmtId="0" fontId="0" fillId="0" borderId="1" xfId="0" applyBorder="1" applyAlignment="1" applyProtection="1">
      <alignment horizontal="left"/>
      <protection locked="0"/>
    </xf>
    <xf numFmtId="0" fontId="0" fillId="0" borderId="1" xfId="0" applyBorder="1" applyAlignment="1">
      <alignment horizontal="center" vertical="top" wrapText="1"/>
    </xf>
    <xf numFmtId="0" fontId="0" fillId="0" borderId="1" xfId="0" applyBorder="1" applyAlignment="1">
      <alignment horizontal="center" vertical="top"/>
    </xf>
    <xf numFmtId="165" fontId="0" fillId="5" borderId="1" xfId="1" applyFont="1" applyFill="1" applyBorder="1" applyAlignment="1">
      <alignment horizontal="justify" vertical="top"/>
    </xf>
    <xf numFmtId="165" fontId="0" fillId="0" borderId="1" xfId="0" applyNumberFormat="1" applyBorder="1" applyAlignment="1">
      <alignment horizontal="justify" vertical="top"/>
    </xf>
    <xf numFmtId="0" fontId="0" fillId="5" borderId="1" xfId="0" applyFill="1" applyBorder="1" applyAlignment="1">
      <alignment horizontal="justify" vertical="top"/>
    </xf>
    <xf numFmtId="166" fontId="0" fillId="5" borderId="1" xfId="4" applyFont="1" applyFill="1" applyBorder="1" applyAlignment="1">
      <alignment horizontal="center"/>
    </xf>
    <xf numFmtId="167" fontId="0" fillId="0" borderId="1" xfId="0" applyNumberFormat="1" applyBorder="1" applyAlignment="1">
      <alignment horizontal="justify" vertical="top"/>
    </xf>
    <xf numFmtId="0" fontId="2" fillId="0" borderId="4" xfId="0" applyFont="1" applyBorder="1" applyAlignment="1">
      <alignment horizontal="center" vertical="top"/>
    </xf>
    <xf numFmtId="0" fontId="2" fillId="0" borderId="6" xfId="0" applyFont="1" applyBorder="1" applyAlignment="1">
      <alignment horizontal="center" vertical="top"/>
    </xf>
    <xf numFmtId="0" fontId="3" fillId="2" borderId="4" xfId="0" applyFont="1" applyFill="1" applyBorder="1" applyAlignment="1">
      <alignment horizontal="center" vertical="top"/>
    </xf>
    <xf numFmtId="165" fontId="0" fillId="5" borderId="4" xfId="1" applyFont="1" applyFill="1" applyBorder="1" applyAlignment="1" applyProtection="1">
      <alignment horizontal="center" vertical="top"/>
    </xf>
    <xf numFmtId="0" fontId="4" fillId="6" borderId="13" xfId="0" applyFont="1" applyFill="1" applyBorder="1" applyAlignment="1">
      <alignment horizontal="center" vertical="top"/>
    </xf>
    <xf numFmtId="0" fontId="4" fillId="6" borderId="6" xfId="0" applyFont="1" applyFill="1" applyBorder="1" applyAlignment="1">
      <alignment horizontal="center" vertical="top"/>
    </xf>
  </cellXfs>
  <cellStyles count="5">
    <cellStyle name="Hipervínculo" xfId="3" builtinId="8"/>
    <cellStyle name="Moneda" xfId="4" builtinId="4"/>
    <cellStyle name="Moneda [0]" xfId="1" builtinId="7"/>
    <cellStyle name="Normal" xfId="0" builtinId="0"/>
    <cellStyle name="Porcentaje"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ustomXml" Target="../customXml/item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allianzms-my.sharepoint.com/ntxnas1/Colombia/INDEMNIZ_PROCESOS_JUDICIALES/TATIANA/Procesos/Informes%20Iniciales/Copia%20de%20Informe%20Incicial%202017%20%20(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Hoja1"/>
      <sheetName val="Parametros"/>
    </sheetNames>
    <sheetDataSet>
      <sheetData sheetId="0" refreshError="1"/>
      <sheetData sheetId="1" refreshError="1"/>
    </sheetDataSet>
  </externalBook>
</externalLink>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fundacionlegamanos@gmail.com"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tabColor theme="3" tint="-0.499984740745262"/>
  </sheetPr>
  <dimension ref="A1:F80"/>
  <sheetViews>
    <sheetView tabSelected="1" topLeftCell="A12" zoomScaleNormal="100" workbookViewId="0">
      <selection activeCell="B35" sqref="B35"/>
    </sheetView>
  </sheetViews>
  <sheetFormatPr defaultColWidth="0" defaultRowHeight="15"/>
  <cols>
    <col min="1" max="1" width="69.140625" style="7" customWidth="1"/>
    <col min="2" max="2" width="55.140625" style="7" customWidth="1"/>
    <col min="3" max="3" width="108.85546875" style="7" customWidth="1"/>
    <col min="4" max="16384" width="11.42578125" style="2" hidden="1"/>
  </cols>
  <sheetData>
    <row r="1" spans="1:3" ht="26.25">
      <c r="A1" s="54" t="s">
        <v>0</v>
      </c>
      <c r="B1" s="54"/>
      <c r="C1" s="54"/>
    </row>
    <row r="2" spans="1:3">
      <c r="A2" s="5" t="s">
        <v>1</v>
      </c>
      <c r="B2" s="61" t="s">
        <v>2</v>
      </c>
      <c r="C2" s="62"/>
    </row>
    <row r="3" spans="1:3">
      <c r="A3" s="5" t="s">
        <v>3</v>
      </c>
      <c r="B3" s="57" t="s">
        <v>4</v>
      </c>
      <c r="C3" s="58"/>
    </row>
    <row r="4" spans="1:3">
      <c r="A4" s="5" t="s">
        <v>5</v>
      </c>
      <c r="B4" s="57" t="s">
        <v>6</v>
      </c>
      <c r="C4" s="58"/>
    </row>
    <row r="5" spans="1:3" ht="31.5" customHeight="1">
      <c r="A5" s="5" t="s">
        <v>7</v>
      </c>
      <c r="B5" s="57" t="s">
        <v>8</v>
      </c>
      <c r="C5" s="58"/>
    </row>
    <row r="6" spans="1:3">
      <c r="A6" s="5" t="s">
        <v>9</v>
      </c>
      <c r="B6" s="55" t="s">
        <v>10</v>
      </c>
      <c r="C6" s="55"/>
    </row>
    <row r="7" spans="1:3">
      <c r="A7" s="45" t="s">
        <v>11</v>
      </c>
      <c r="B7" s="57" t="s">
        <v>12</v>
      </c>
      <c r="C7" s="58"/>
    </row>
    <row r="8" spans="1:3" ht="23.1" customHeight="1">
      <c r="A8" s="48" t="s">
        <v>13</v>
      </c>
      <c r="B8" s="55" t="s">
        <v>14</v>
      </c>
      <c r="C8" s="55"/>
    </row>
    <row r="9" spans="1:3">
      <c r="A9" s="48" t="s">
        <v>15</v>
      </c>
      <c r="B9" s="64">
        <v>13215339</v>
      </c>
      <c r="C9" s="55"/>
    </row>
    <row r="10" spans="1:3">
      <c r="A10" s="48" t="s">
        <v>16</v>
      </c>
      <c r="B10" s="56" t="s">
        <v>17</v>
      </c>
      <c r="C10" s="56"/>
    </row>
    <row r="11" spans="1:3" ht="30" customHeight="1">
      <c r="A11" s="21" t="s">
        <v>18</v>
      </c>
      <c r="B11" s="56">
        <v>3203886886</v>
      </c>
      <c r="C11" s="56"/>
    </row>
    <row r="12" spans="1:3" ht="30" customHeight="1">
      <c r="A12" s="5" t="s">
        <v>19</v>
      </c>
      <c r="B12" s="71" t="s">
        <v>20</v>
      </c>
      <c r="C12" s="56"/>
    </row>
    <row r="13" spans="1:3">
      <c r="A13" s="5" t="s">
        <v>21</v>
      </c>
      <c r="B13" s="55" t="s">
        <v>22</v>
      </c>
      <c r="C13" s="55"/>
    </row>
    <row r="14" spans="1:3">
      <c r="A14" s="5" t="s">
        <v>23</v>
      </c>
      <c r="B14" s="65">
        <v>23087</v>
      </c>
      <c r="C14" s="55"/>
    </row>
    <row r="15" spans="1:3">
      <c r="A15" s="5" t="s">
        <v>24</v>
      </c>
      <c r="B15" s="55">
        <v>78</v>
      </c>
      <c r="C15" s="55"/>
    </row>
    <row r="16" spans="1:3">
      <c r="A16" s="5" t="s">
        <v>25</v>
      </c>
      <c r="B16" s="65">
        <v>43830</v>
      </c>
      <c r="C16" s="55"/>
    </row>
    <row r="17" spans="1:3" ht="15" customHeight="1">
      <c r="A17" s="5" t="s">
        <v>26</v>
      </c>
      <c r="B17" s="56" t="s">
        <v>27</v>
      </c>
      <c r="C17" s="56"/>
    </row>
    <row r="18" spans="1:3">
      <c r="A18" s="5" t="s">
        <v>28</v>
      </c>
      <c r="B18" s="56" t="s">
        <v>29</v>
      </c>
      <c r="C18" s="56"/>
    </row>
    <row r="19" spans="1:3" ht="18.75" customHeight="1">
      <c r="A19" s="5" t="s">
        <v>30</v>
      </c>
      <c r="B19" s="59" t="s">
        <v>31</v>
      </c>
      <c r="C19" s="60"/>
    </row>
    <row r="20" spans="1:3">
      <c r="A20" s="5" t="s">
        <v>32</v>
      </c>
      <c r="B20" s="55">
        <v>1</v>
      </c>
      <c r="C20" s="55"/>
    </row>
    <row r="21" spans="1:3" ht="17.25" customHeight="1">
      <c r="A21" s="5" t="s">
        <v>33</v>
      </c>
      <c r="B21" s="56" t="s">
        <v>34</v>
      </c>
      <c r="C21" s="56"/>
    </row>
    <row r="22" spans="1:3">
      <c r="A22" s="48" t="s">
        <v>35</v>
      </c>
      <c r="B22" s="70" t="s">
        <v>36</v>
      </c>
      <c r="C22" s="68"/>
    </row>
    <row r="23" spans="1:3">
      <c r="A23" s="48" t="s">
        <v>37</v>
      </c>
      <c r="B23" s="69" t="s">
        <v>38</v>
      </c>
      <c r="C23" s="68"/>
    </row>
    <row r="24" spans="1:3">
      <c r="A24" s="48" t="s">
        <v>39</v>
      </c>
      <c r="B24" s="69" t="s">
        <v>38</v>
      </c>
      <c r="C24" s="68"/>
    </row>
    <row r="25" spans="1:3">
      <c r="A25" s="63" t="s">
        <v>40</v>
      </c>
      <c r="B25" s="68" t="s">
        <v>41</v>
      </c>
      <c r="C25" s="53"/>
    </row>
    <row r="26" spans="1:3">
      <c r="A26" s="63"/>
      <c r="B26" s="53"/>
      <c r="C26" s="53"/>
    </row>
    <row r="27" spans="1:3" ht="100.5" customHeight="1">
      <c r="A27" s="63"/>
      <c r="B27" s="53"/>
      <c r="C27" s="53"/>
    </row>
    <row r="28" spans="1:3">
      <c r="A28" s="48" t="s">
        <v>42</v>
      </c>
      <c r="B28" s="53" t="s">
        <v>43</v>
      </c>
      <c r="C28" s="53"/>
    </row>
    <row r="29" spans="1:3">
      <c r="A29" s="48" t="s">
        <v>44</v>
      </c>
      <c r="B29" s="53">
        <v>9005820366</v>
      </c>
      <c r="C29" s="53"/>
    </row>
    <row r="30" spans="1:3">
      <c r="A30" s="48" t="s">
        <v>45</v>
      </c>
      <c r="B30" s="53" t="s">
        <v>46</v>
      </c>
      <c r="C30" s="53"/>
    </row>
    <row r="31" spans="1:3">
      <c r="A31" s="48" t="s">
        <v>47</v>
      </c>
      <c r="B31" s="53" t="s">
        <v>48</v>
      </c>
      <c r="C31" s="53"/>
    </row>
    <row r="32" spans="1:3">
      <c r="A32" s="48" t="s">
        <v>49</v>
      </c>
      <c r="B32" s="66" t="s">
        <v>50</v>
      </c>
      <c r="C32" s="67"/>
    </row>
    <row r="33" spans="1:3">
      <c r="A33" s="5" t="s">
        <v>51</v>
      </c>
      <c r="B33" s="65" t="s">
        <v>52</v>
      </c>
      <c r="C33" s="65"/>
    </row>
    <row r="34" spans="1:3" ht="45.75">
      <c r="A34" s="5" t="s">
        <v>53</v>
      </c>
      <c r="B34" s="65" t="s">
        <v>54</v>
      </c>
      <c r="C34" s="55"/>
    </row>
    <row r="37" spans="1:3" ht="15" customHeight="1"/>
    <row r="38" spans="1:3" ht="15" customHeight="1"/>
    <row r="45" spans="1:3" ht="15" customHeight="1"/>
    <row r="50" spans="6:6" ht="18" customHeight="1"/>
    <row r="53" spans="6:6">
      <c r="F53" s="4"/>
    </row>
    <row r="54" spans="6:6">
      <c r="F54" s="4"/>
    </row>
    <row r="55" spans="6:6">
      <c r="F55" s="4"/>
    </row>
    <row r="66" ht="36" customHeight="1"/>
    <row r="78" ht="33.75" customHeight="1"/>
    <row r="79" ht="33.75" customHeight="1"/>
    <row r="80" ht="33.75" customHeight="1"/>
  </sheetData>
  <dataConsolidate/>
  <mergeCells count="33">
    <mergeCell ref="B25:C27"/>
    <mergeCell ref="B24:C24"/>
    <mergeCell ref="B23:C23"/>
    <mergeCell ref="B22:C22"/>
    <mergeCell ref="B11:C11"/>
    <mergeCell ref="B12:C12"/>
    <mergeCell ref="B13:C13"/>
    <mergeCell ref="B14:C14"/>
    <mergeCell ref="B21:C21"/>
    <mergeCell ref="B15:C15"/>
    <mergeCell ref="B16:C16"/>
    <mergeCell ref="B34:C34"/>
    <mergeCell ref="B33:C33"/>
    <mergeCell ref="B31:C31"/>
    <mergeCell ref="B30:C30"/>
    <mergeCell ref="B29:C29"/>
    <mergeCell ref="B32:C32"/>
    <mergeCell ref="B28:C28"/>
    <mergeCell ref="A1:C1"/>
    <mergeCell ref="B20:C20"/>
    <mergeCell ref="B17:C17"/>
    <mergeCell ref="B7:C7"/>
    <mergeCell ref="B18:C18"/>
    <mergeCell ref="B19:C19"/>
    <mergeCell ref="B2:C2"/>
    <mergeCell ref="B3:C3"/>
    <mergeCell ref="B4:C4"/>
    <mergeCell ref="B5:C5"/>
    <mergeCell ref="A25:A27"/>
    <mergeCell ref="B6:C6"/>
    <mergeCell ref="B8:C8"/>
    <mergeCell ref="B9:C9"/>
    <mergeCell ref="B10:C10"/>
  </mergeCells>
  <hyperlinks>
    <hyperlink ref="B12" r:id="rId1" xr:uid="{95169929-BE1B-49C5-9E94-DCA529FCE79B}"/>
  </hyperlinks>
  <pageMargins left="0.7" right="0.7" top="0.75" bottom="0.75" header="0.3" footer="0.3"/>
  <pageSetup orientation="portrait" r:id="rId2"/>
  <headerFooter>
    <oddHeader>&amp;C&amp;"Calibri"&amp;10&amp;K000000 Internal&amp;1#_x000D_</oddHeader>
  </headerFooter>
  <extLst>
    <ext xmlns:x14="http://schemas.microsoft.com/office/spreadsheetml/2009/9/main" uri="{CCE6A557-97BC-4b89-ADB6-D9C93CAAB3DF}">
      <x14:dataValidations xmlns:xm="http://schemas.microsoft.com/office/excel/2006/main" count="4">
        <x14:dataValidation type="list" allowBlank="1" showInputMessage="1" showErrorMessage="1" xr:uid="{F90C730C-89E0-470E-9D05-8F1740F3A538}">
          <x14:formula1>
            <xm:f>Hoja2!$H$2:$H$5</xm:f>
          </x14:formula1>
          <xm:sqref>B17:C17</xm:sqref>
        </x14:dataValidation>
        <x14:dataValidation type="list" allowBlank="1" showInputMessage="1" showErrorMessage="1" xr:uid="{666CA25D-9895-4FFF-8C94-EA211A77A836}">
          <x14:formula1>
            <xm:f>Hoja2!$I$1:$I$7</xm:f>
          </x14:formula1>
          <xm:sqref>B21:C21</xm:sqref>
        </x14:dataValidation>
        <x14:dataValidation type="list" allowBlank="1" showInputMessage="1" showErrorMessage="1" xr:uid="{E4219A2B-3323-48C8-8CC9-A0539EDCD90D}">
          <x14:formula1>
            <xm:f>Hoja2!$K$1:$K$2</xm:f>
          </x14:formula1>
          <xm:sqref>B6:C6</xm:sqref>
        </x14:dataValidation>
        <x14:dataValidation type="list" allowBlank="1" showInputMessage="1" showErrorMessage="1" xr:uid="{F3F17078-17F3-4979-B388-4480F4297950}">
          <x14:formula1>
            <xm:f>Hoja2!$L$1:$L$13</xm:f>
          </x14:formula1>
          <xm:sqref>B7:C7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BF33DD-9324-4C58-AE69-FBBA2C2A8171}">
  <sheetPr codeName="Hoja2">
    <tabColor theme="3" tint="-0.499984740745262"/>
  </sheetPr>
  <dimension ref="A1:C50"/>
  <sheetViews>
    <sheetView zoomScaleNormal="100" workbookViewId="0">
      <selection activeCell="B19" sqref="B19"/>
    </sheetView>
  </sheetViews>
  <sheetFormatPr defaultColWidth="0" defaultRowHeight="15"/>
  <cols>
    <col min="1" max="1" width="49.85546875" customWidth="1"/>
    <col min="2" max="2" width="31.42578125" customWidth="1"/>
    <col min="3" max="3" width="90.140625" customWidth="1"/>
    <col min="4" max="16384" width="11.42578125" hidden="1"/>
  </cols>
  <sheetData>
    <row r="1" spans="1:3" ht="26.25">
      <c r="A1" s="91" t="s">
        <v>55</v>
      </c>
      <c r="B1" s="91"/>
      <c r="C1" s="91"/>
    </row>
    <row r="2" spans="1:3" ht="15.75" customHeight="1">
      <c r="A2" s="47" t="s">
        <v>56</v>
      </c>
      <c r="B2" s="92" t="s">
        <v>57</v>
      </c>
      <c r="C2" s="93"/>
    </row>
    <row r="3" spans="1:3" s="2" customFormat="1">
      <c r="A3" s="5" t="s">
        <v>58</v>
      </c>
      <c r="B3" s="55" t="str">
        <f>'AUTOS  NOTA 322'!B2:C2</f>
        <v>11001310300420230043500</v>
      </c>
      <c r="C3" s="55"/>
    </row>
    <row r="4" spans="1:3" s="2" customFormat="1">
      <c r="A4" s="5" t="s">
        <v>59</v>
      </c>
      <c r="B4" s="55" t="str">
        <f>'AUTOS  NOTA 322'!B3:C3</f>
        <v>JUZGADO CUARTO CIVIL DEL CIRCUITO DE BOGOTA</v>
      </c>
      <c r="C4" s="55"/>
    </row>
    <row r="5" spans="1:3" s="2" customFormat="1">
      <c r="A5" s="5" t="s">
        <v>60</v>
      </c>
      <c r="B5" s="55" t="str">
        <f>'AUTOS  NOTA 322'!B4:C4</f>
        <v>ALLIANZ SEGUROS S.A., E.L.C ENLACE LOGISTICO DE CARGA S.AS Y ROBINSON YADIR NIÑO JAIMES</v>
      </c>
      <c r="C5" s="55"/>
    </row>
    <row r="6" spans="1:3" s="2" customFormat="1">
      <c r="A6" s="5" t="s">
        <v>61</v>
      </c>
      <c r="B6" s="55" t="str">
        <f>'AUTOS  NOTA 322'!B5:C5</f>
        <v>EMMA MONCADA DE LOZANO (CONYUGE SUPERSTITE)</v>
      </c>
      <c r="C6" s="55"/>
    </row>
    <row r="7" spans="1:3" s="2" customFormat="1">
      <c r="A7" s="5" t="s">
        <v>62</v>
      </c>
      <c r="B7" s="55" t="str">
        <f>'AUTOS  NOTA 322'!B6:C6</f>
        <v>DEMANDA DIRECTA</v>
      </c>
      <c r="C7" s="55"/>
    </row>
    <row r="8" spans="1:3" s="2" customFormat="1">
      <c r="A8" s="23" t="s">
        <v>63</v>
      </c>
      <c r="B8" s="55" t="str">
        <f>'AUTOS  NOTA 322'!B7:C8</f>
        <v xml:space="preserve">ALVARO LOZANO FLOREZ </v>
      </c>
      <c r="C8" s="55"/>
    </row>
    <row r="9" spans="1:3">
      <c r="A9" s="47" t="s">
        <v>64</v>
      </c>
      <c r="B9" s="55"/>
      <c r="C9" s="55"/>
    </row>
    <row r="10" spans="1:3">
      <c r="A10" s="47" t="s">
        <v>65</v>
      </c>
      <c r="B10" s="55" t="s">
        <v>66</v>
      </c>
      <c r="C10" s="55"/>
    </row>
    <row r="11" spans="1:3">
      <c r="A11" s="47" t="s">
        <v>67</v>
      </c>
      <c r="B11" s="74">
        <v>0</v>
      </c>
      <c r="C11" s="75"/>
    </row>
    <row r="12" spans="1:3">
      <c r="A12" s="47" t="s">
        <v>68</v>
      </c>
      <c r="B12" s="74">
        <v>0</v>
      </c>
      <c r="C12" s="75"/>
    </row>
    <row r="13" spans="1:3">
      <c r="A13" s="47" t="s">
        <v>69</v>
      </c>
      <c r="B13" s="57"/>
      <c r="C13" s="58"/>
    </row>
    <row r="14" spans="1:3">
      <c r="A14" s="47" t="s">
        <v>70</v>
      </c>
      <c r="B14" s="56"/>
      <c r="C14" s="55"/>
    </row>
    <row r="15" spans="1:3">
      <c r="A15" s="47" t="s">
        <v>71</v>
      </c>
      <c r="B15" s="55"/>
      <c r="C15" s="55"/>
    </row>
    <row r="16" spans="1:3">
      <c r="A16" s="47" t="s">
        <v>72</v>
      </c>
      <c r="B16" s="55"/>
      <c r="C16" s="55"/>
    </row>
    <row r="17" spans="1:3">
      <c r="A17" s="78" t="s">
        <v>73</v>
      </c>
      <c r="B17" s="55"/>
      <c r="C17" s="55"/>
    </row>
    <row r="18" spans="1:3">
      <c r="A18" s="79"/>
      <c r="B18" s="9" t="s">
        <v>74</v>
      </c>
      <c r="C18" s="9" t="s">
        <v>75</v>
      </c>
    </row>
    <row r="19" spans="1:3">
      <c r="A19" s="79"/>
      <c r="B19" s="46" t="s">
        <v>76</v>
      </c>
      <c r="C19" s="46"/>
    </row>
    <row r="20" spans="1:3">
      <c r="A20" s="79"/>
      <c r="B20" s="46"/>
      <c r="C20" s="46"/>
    </row>
    <row r="21" spans="1:3">
      <c r="A21" s="80"/>
      <c r="B21" s="46"/>
      <c r="C21" s="46"/>
    </row>
    <row r="22" spans="1:3">
      <c r="A22" s="47" t="s">
        <v>77</v>
      </c>
      <c r="B22" s="55"/>
      <c r="C22" s="55"/>
    </row>
    <row r="23" spans="1:3">
      <c r="A23" s="47" t="s">
        <v>78</v>
      </c>
      <c r="B23" s="81"/>
      <c r="C23" s="82"/>
    </row>
    <row r="24" spans="1:3">
      <c r="A24" s="47" t="s">
        <v>79</v>
      </c>
      <c r="B24" s="55"/>
      <c r="C24" s="55"/>
    </row>
    <row r="25" spans="1:3">
      <c r="A25" s="47" t="s">
        <v>80</v>
      </c>
      <c r="B25" s="55"/>
      <c r="C25" s="55"/>
    </row>
    <row r="26" spans="1:3">
      <c r="A26" s="47" t="s">
        <v>81</v>
      </c>
      <c r="B26" s="55"/>
      <c r="C26" s="55"/>
    </row>
    <row r="27" spans="1:3">
      <c r="A27" s="16" t="s">
        <v>82</v>
      </c>
      <c r="B27" s="55"/>
      <c r="C27" s="55"/>
    </row>
    <row r="28" spans="1:3">
      <c r="A28" s="83" t="s">
        <v>83</v>
      </c>
      <c r="B28" s="83"/>
      <c r="C28" s="83"/>
    </row>
    <row r="29" spans="1:3">
      <c r="A29" s="76" t="s">
        <v>84</v>
      </c>
      <c r="B29" s="77"/>
      <c r="C29" s="10"/>
    </row>
    <row r="30" spans="1:3">
      <c r="A30" s="76" t="s">
        <v>85</v>
      </c>
      <c r="B30" s="77"/>
      <c r="C30" s="10"/>
    </row>
    <row r="31" spans="1:3">
      <c r="A31" s="76" t="s">
        <v>86</v>
      </c>
      <c r="B31" s="77"/>
      <c r="C31" s="11"/>
    </row>
    <row r="32" spans="1:3">
      <c r="A32" s="76" t="s">
        <v>87</v>
      </c>
      <c r="B32" s="77"/>
      <c r="C32" s="10"/>
    </row>
    <row r="33" spans="1:3">
      <c r="A33" s="76" t="s">
        <v>88</v>
      </c>
      <c r="B33" s="77"/>
      <c r="C33" s="10"/>
    </row>
    <row r="34" spans="1:3">
      <c r="A34" s="76" t="s">
        <v>89</v>
      </c>
      <c r="B34" s="77"/>
      <c r="C34" s="12"/>
    </row>
    <row r="35" spans="1:3">
      <c r="A35" s="72" t="s">
        <v>90</v>
      </c>
      <c r="B35" s="73"/>
      <c r="C35" s="13"/>
    </row>
    <row r="36" spans="1:3">
      <c r="A36" s="72" t="s">
        <v>91</v>
      </c>
      <c r="B36" s="73"/>
      <c r="C36" s="14"/>
    </row>
    <row r="37" spans="1:3">
      <c r="A37" s="84" t="s">
        <v>92</v>
      </c>
      <c r="B37" s="85"/>
      <c r="C37" s="14"/>
    </row>
    <row r="38" spans="1:3">
      <c r="A38" s="86"/>
      <c r="B38" s="87"/>
      <c r="C38" s="14"/>
    </row>
    <row r="39" spans="1:3">
      <c r="A39" s="88"/>
      <c r="B39" s="89"/>
      <c r="C39" s="14"/>
    </row>
    <row r="40" spans="1:3">
      <c r="A40" s="90" t="s">
        <v>93</v>
      </c>
      <c r="B40" s="90"/>
      <c r="C40" s="90"/>
    </row>
    <row r="41" spans="1:3">
      <c r="A41" s="49" t="s">
        <v>94</v>
      </c>
      <c r="B41" s="50"/>
      <c r="C41" s="14"/>
    </row>
    <row r="42" spans="1:3">
      <c r="A42" s="72" t="s">
        <v>95</v>
      </c>
      <c r="B42" s="73"/>
      <c r="C42" s="14"/>
    </row>
    <row r="43" spans="1:3">
      <c r="A43" s="72" t="s">
        <v>96</v>
      </c>
      <c r="B43" s="73"/>
      <c r="C43" s="14"/>
    </row>
    <row r="44" spans="1:3">
      <c r="A44" s="49" t="s">
        <v>97</v>
      </c>
      <c r="B44" s="50"/>
      <c r="C44" s="14"/>
    </row>
    <row r="45" spans="1:3">
      <c r="A45" s="49" t="s">
        <v>98</v>
      </c>
      <c r="B45" s="50"/>
      <c r="C45" s="14"/>
    </row>
    <row r="46" spans="1:3">
      <c r="A46" s="72" t="s">
        <v>99</v>
      </c>
      <c r="B46" s="73"/>
      <c r="C46" s="14"/>
    </row>
    <row r="47" spans="1:3">
      <c r="A47" s="49" t="s">
        <v>100</v>
      </c>
      <c r="B47" s="15"/>
      <c r="C47" s="14"/>
    </row>
    <row r="48" spans="1:3">
      <c r="A48" s="72" t="s">
        <v>101</v>
      </c>
      <c r="B48" s="73"/>
      <c r="C48" s="14"/>
    </row>
    <row r="49" spans="1:3">
      <c r="A49" s="72" t="s">
        <v>102</v>
      </c>
      <c r="B49" s="73"/>
      <c r="C49" s="14"/>
    </row>
    <row r="50" spans="1:3">
      <c r="A50" s="72" t="s">
        <v>92</v>
      </c>
      <c r="B50" s="73"/>
      <c r="C50" s="14"/>
    </row>
  </sheetData>
  <mergeCells count="41">
    <mergeCell ref="A1:C1"/>
    <mergeCell ref="B9:C9"/>
    <mergeCell ref="B10:C10"/>
    <mergeCell ref="B13:C13"/>
    <mergeCell ref="B14:C14"/>
    <mergeCell ref="B3:C3"/>
    <mergeCell ref="B4:C4"/>
    <mergeCell ref="B5:C5"/>
    <mergeCell ref="B6:C6"/>
    <mergeCell ref="B7:C7"/>
    <mergeCell ref="B2:C2"/>
    <mergeCell ref="B8:C8"/>
    <mergeCell ref="B25:C25"/>
    <mergeCell ref="B26:C26"/>
    <mergeCell ref="B27:C27"/>
    <mergeCell ref="A28:C28"/>
    <mergeCell ref="A49:B49"/>
    <mergeCell ref="A37:B39"/>
    <mergeCell ref="A40:C40"/>
    <mergeCell ref="A42:B42"/>
    <mergeCell ref="A43:B43"/>
    <mergeCell ref="A31:B31"/>
    <mergeCell ref="A32:B32"/>
    <mergeCell ref="A33:B33"/>
    <mergeCell ref="A36:B36"/>
    <mergeCell ref="A50:B50"/>
    <mergeCell ref="B11:C11"/>
    <mergeCell ref="A46:B46"/>
    <mergeCell ref="A48:B48"/>
    <mergeCell ref="A29:B29"/>
    <mergeCell ref="A30:B30"/>
    <mergeCell ref="B24:C24"/>
    <mergeCell ref="B15:C15"/>
    <mergeCell ref="B16:C16"/>
    <mergeCell ref="A17:A21"/>
    <mergeCell ref="B17:C17"/>
    <mergeCell ref="B22:C22"/>
    <mergeCell ref="B23:C23"/>
    <mergeCell ref="A34:B34"/>
    <mergeCell ref="A35:B35"/>
    <mergeCell ref="B12:C12"/>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5">
        <x14:dataValidation type="list" allowBlank="1" showInputMessage="1" showErrorMessage="1" xr:uid="{DC5DD991-758D-4677-A068-EFC8E3E2210C}">
          <x14:formula1>
            <xm:f>Hoja2!$C$2:$C$4</xm:f>
          </x14:formula1>
          <xm:sqref>B17:C17</xm:sqref>
        </x14:dataValidation>
        <x14:dataValidation type="list" allowBlank="1" showInputMessage="1" showErrorMessage="1" xr:uid="{1ADD4A4E-5643-4A93-B80E-D96E7840C2C3}">
          <x14:formula1>
            <xm:f>Hoja2!$B$1:$B$2</xm:f>
          </x14:formula1>
          <xm:sqref>B27:C27 B15:C16 B22:C23 B25:C25</xm:sqref>
        </x14:dataValidation>
        <x14:dataValidation type="list" allowBlank="1" showInputMessage="1" showErrorMessage="1" xr:uid="{78881ADD-F402-405C-A447-4F5306B17914}">
          <x14:formula1>
            <xm:f>Hoja2!$E$2:$E$8</xm:f>
          </x14:formula1>
          <xm:sqref>B24:C24</xm:sqref>
        </x14:dataValidation>
        <x14:dataValidation type="list" allowBlank="1" showInputMessage="1" showErrorMessage="1" xr:uid="{07F32C26-B03B-45CB-8512-80C5ED13DA30}">
          <x14:formula1>
            <xm:f>Hoja2!$L$1:$L$13</xm:f>
          </x14:formula1>
          <xm:sqref>B10:C10</xm:sqref>
        </x14:dataValidation>
        <x14:dataValidation type="list" allowBlank="1" showInputMessage="1" showErrorMessage="1" xr:uid="{7EB01D08-957F-40A9-A09A-6C20688E3E0A}">
          <x14:formula1>
            <xm:f>Hoja2!$M$1:$M$3</xm:f>
          </x14:formula1>
          <xm:sqref>B13:C13</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A30C24-DF4A-4737-B6C0-E720732AACE8}">
  <sheetPr codeName="Hoja3">
    <tabColor theme="3" tint="-0.499984740745262"/>
  </sheetPr>
  <dimension ref="A1:I57"/>
  <sheetViews>
    <sheetView topLeftCell="B1" zoomScaleNormal="100" workbookViewId="0">
      <selection activeCell="B2" sqref="B2:C2"/>
    </sheetView>
  </sheetViews>
  <sheetFormatPr defaultColWidth="0" defaultRowHeight="15"/>
  <cols>
    <col min="1" max="1" width="70" style="33" customWidth="1"/>
    <col min="2" max="2" width="35.42578125" style="33" customWidth="1"/>
    <col min="3" max="3" width="164" style="33" customWidth="1"/>
    <col min="4" max="8" width="11.42578125" style="33" hidden="1" customWidth="1"/>
    <col min="9" max="9" width="12" style="33" hidden="1" customWidth="1"/>
    <col min="10" max="16384" width="11.42578125" style="33" hidden="1"/>
  </cols>
  <sheetData>
    <row r="1" spans="1:9" ht="26.25">
      <c r="A1" s="111" t="s">
        <v>103</v>
      </c>
      <c r="B1" s="111"/>
      <c r="C1" s="111"/>
    </row>
    <row r="2" spans="1:9" ht="15" customHeight="1">
      <c r="A2" s="27" t="s">
        <v>56</v>
      </c>
      <c r="B2" s="96" t="str">
        <f>'AUTOS NOTA 321'!B2:C2</f>
        <v>SINIESTRO   APL</v>
      </c>
      <c r="C2" s="97"/>
    </row>
    <row r="3" spans="1:9">
      <c r="A3" s="28" t="s">
        <v>58</v>
      </c>
      <c r="B3" s="112" t="str">
        <f>'AUTOS  NOTA 322'!B2:C2</f>
        <v>11001310300420230043500</v>
      </c>
      <c r="C3" s="112"/>
    </row>
    <row r="4" spans="1:9">
      <c r="A4" s="28" t="s">
        <v>59</v>
      </c>
      <c r="B4" s="112" t="str">
        <f>'AUTOS  NOTA 322'!B3:C3</f>
        <v>JUZGADO CUARTO CIVIL DEL CIRCUITO DE BOGOTA</v>
      </c>
      <c r="C4" s="112"/>
    </row>
    <row r="5" spans="1:9">
      <c r="A5" s="28" t="s">
        <v>60</v>
      </c>
      <c r="B5" s="112" t="str">
        <f>'AUTOS  NOTA 322'!B4:C4</f>
        <v>ALLIANZ SEGUROS S.A., E.L.C ENLACE LOGISTICO DE CARGA S.AS Y ROBINSON YADIR NIÑO JAIMES</v>
      </c>
      <c r="C5" s="112"/>
    </row>
    <row r="6" spans="1:9" ht="15" customHeight="1">
      <c r="A6" s="28" t="s">
        <v>61</v>
      </c>
      <c r="B6" s="112" t="str">
        <f>'AUTOS  NOTA 322'!B5:C5</f>
        <v>EMMA MONCADA DE LOZANO (CONYUGE SUPERSTITE)</v>
      </c>
      <c r="C6" s="112"/>
    </row>
    <row r="7" spans="1:9">
      <c r="A7" s="28" t="s">
        <v>62</v>
      </c>
      <c r="B7" s="112" t="str">
        <f>'AUTOS  NOTA 322'!B6:C6</f>
        <v>DEMANDA DIRECTA</v>
      </c>
      <c r="C7" s="112"/>
    </row>
    <row r="8" spans="1:9">
      <c r="A8" s="29" t="s">
        <v>63</v>
      </c>
      <c r="B8" s="112" t="str">
        <f>'AUTOS  NOTA 322'!B7:C8</f>
        <v xml:space="preserve">ALVARO LOZANO FLOREZ </v>
      </c>
      <c r="C8" s="112"/>
    </row>
    <row r="9" spans="1:9">
      <c r="A9" s="28" t="s">
        <v>104</v>
      </c>
      <c r="B9" s="109">
        <f>SUM(C11,C12,C14,C15,C17)</f>
        <v>0</v>
      </c>
      <c r="C9" s="110"/>
    </row>
    <row r="10" spans="1:9">
      <c r="A10" s="113" t="s">
        <v>105</v>
      </c>
      <c r="B10" s="101" t="s">
        <v>106</v>
      </c>
      <c r="C10" s="102"/>
    </row>
    <row r="11" spans="1:9">
      <c r="A11" s="113"/>
      <c r="B11" s="51" t="s">
        <v>107</v>
      </c>
      <c r="C11" s="24"/>
    </row>
    <row r="12" spans="1:9">
      <c r="A12" s="113"/>
      <c r="B12" s="51" t="s">
        <v>108</v>
      </c>
      <c r="C12" s="24"/>
    </row>
    <row r="13" spans="1:9">
      <c r="A13" s="113"/>
      <c r="B13" s="101"/>
      <c r="C13" s="102"/>
    </row>
    <row r="14" spans="1:9">
      <c r="A14" s="113"/>
      <c r="B14" s="51" t="s">
        <v>109</v>
      </c>
      <c r="C14" s="30"/>
    </row>
    <row r="15" spans="1:9">
      <c r="A15" s="113"/>
      <c r="B15" s="51" t="s">
        <v>110</v>
      </c>
      <c r="C15" s="30"/>
      <c r="E15" s="33" t="s">
        <v>111</v>
      </c>
      <c r="F15" s="34">
        <v>0.7</v>
      </c>
    </row>
    <row r="16" spans="1:9">
      <c r="A16" s="113"/>
      <c r="B16" s="101" t="s">
        <v>112</v>
      </c>
      <c r="C16" s="102"/>
      <c r="E16" s="33" t="s">
        <v>113</v>
      </c>
      <c r="F16" s="35">
        <v>0.3</v>
      </c>
      <c r="I16" s="36"/>
    </row>
    <row r="17" spans="1:9">
      <c r="A17" s="113"/>
      <c r="B17" s="51"/>
      <c r="C17" s="31"/>
      <c r="F17" s="37"/>
      <c r="I17" s="36"/>
    </row>
    <row r="18" spans="1:9" ht="23.25" customHeight="1">
      <c r="A18" s="52" t="s">
        <v>114</v>
      </c>
      <c r="B18" s="96" t="s">
        <v>111</v>
      </c>
      <c r="C18" s="97"/>
    </row>
    <row r="19" spans="1:9" ht="30">
      <c r="A19" s="28" t="s">
        <v>115</v>
      </c>
      <c r="B19" s="103"/>
      <c r="C19" s="104"/>
    </row>
    <row r="20" spans="1:9" ht="15" customHeight="1">
      <c r="A20" s="38" t="s">
        <v>116</v>
      </c>
      <c r="B20" s="98">
        <f>((C22+C23+C25+C26+C30+C28+C32+C34+C29+C33)-C37-C38)*C36*C39</f>
        <v>0</v>
      </c>
      <c r="C20" s="98"/>
    </row>
    <row r="21" spans="1:9">
      <c r="A21" s="52" t="s">
        <v>117</v>
      </c>
      <c r="B21" s="105" t="s">
        <v>106</v>
      </c>
      <c r="C21" s="106"/>
    </row>
    <row r="22" spans="1:9">
      <c r="A22" s="94"/>
      <c r="B22" s="51" t="s">
        <v>107</v>
      </c>
      <c r="C22" s="24"/>
    </row>
    <row r="23" spans="1:9">
      <c r="A23" s="95"/>
      <c r="B23" s="51" t="s">
        <v>108</v>
      </c>
      <c r="C23" s="24">
        <v>0</v>
      </c>
    </row>
    <row r="24" spans="1:9">
      <c r="A24" s="95"/>
      <c r="B24" s="101" t="s">
        <v>118</v>
      </c>
      <c r="C24" s="102"/>
    </row>
    <row r="25" spans="1:9">
      <c r="A25" s="95"/>
      <c r="B25" s="51" t="s">
        <v>109</v>
      </c>
      <c r="C25" s="24">
        <v>0</v>
      </c>
    </row>
    <row r="26" spans="1:9" ht="29.1" customHeight="1">
      <c r="A26" s="95"/>
      <c r="B26" s="51" t="s">
        <v>119</v>
      </c>
      <c r="C26" s="24">
        <v>0</v>
      </c>
    </row>
    <row r="27" spans="1:9">
      <c r="A27" s="95"/>
      <c r="B27" s="101" t="s">
        <v>120</v>
      </c>
      <c r="C27" s="102"/>
    </row>
    <row r="28" spans="1:9">
      <c r="A28" s="95"/>
      <c r="B28" s="51" t="s">
        <v>121</v>
      </c>
      <c r="C28" s="24">
        <v>0</v>
      </c>
    </row>
    <row r="29" spans="1:9">
      <c r="A29" s="95"/>
      <c r="B29" s="51" t="s">
        <v>107</v>
      </c>
      <c r="C29" s="24"/>
    </row>
    <row r="30" spans="1:9">
      <c r="A30" s="95"/>
      <c r="B30" s="51" t="s">
        <v>108</v>
      </c>
      <c r="C30" s="24">
        <v>0</v>
      </c>
    </row>
    <row r="31" spans="1:9">
      <c r="A31" s="95"/>
      <c r="B31" s="101" t="s">
        <v>122</v>
      </c>
      <c r="C31" s="102"/>
    </row>
    <row r="32" spans="1:9">
      <c r="A32" s="95"/>
      <c r="B32" s="51"/>
      <c r="C32" s="24"/>
    </row>
    <row r="33" spans="1:3">
      <c r="A33" s="95"/>
      <c r="B33" s="51" t="s">
        <v>107</v>
      </c>
      <c r="C33" s="24">
        <v>0</v>
      </c>
    </row>
    <row r="34" spans="1:3">
      <c r="A34" s="95"/>
      <c r="B34" s="51" t="s">
        <v>108</v>
      </c>
      <c r="C34" s="24">
        <v>0</v>
      </c>
    </row>
    <row r="35" spans="1:3">
      <c r="A35" s="95"/>
      <c r="B35" s="101" t="s">
        <v>123</v>
      </c>
      <c r="C35" s="102"/>
    </row>
    <row r="36" spans="1:3">
      <c r="A36" s="95"/>
      <c r="B36" s="51" t="s">
        <v>124</v>
      </c>
      <c r="C36" s="25">
        <v>1</v>
      </c>
    </row>
    <row r="37" spans="1:3">
      <c r="A37" s="95"/>
      <c r="B37" s="51" t="s">
        <v>68</v>
      </c>
      <c r="C37" s="26">
        <v>0</v>
      </c>
    </row>
    <row r="38" spans="1:3">
      <c r="A38" s="95"/>
      <c r="B38" s="51" t="s">
        <v>125</v>
      </c>
      <c r="C38" s="26"/>
    </row>
    <row r="39" spans="1:3">
      <c r="A39" s="95"/>
      <c r="B39" s="51" t="s">
        <v>126</v>
      </c>
      <c r="C39" s="25">
        <v>1</v>
      </c>
    </row>
    <row r="40" spans="1:3">
      <c r="A40" s="39" t="s">
        <v>127</v>
      </c>
      <c r="B40" s="98">
        <f>IFERROR(B20*(VLOOKUP(B18,E15:F17,2,0)),16666)</f>
        <v>0</v>
      </c>
      <c r="C40" s="98"/>
    </row>
    <row r="41" spans="1:3" ht="93" customHeight="1">
      <c r="A41" s="28" t="s">
        <v>128</v>
      </c>
      <c r="B41" s="99"/>
      <c r="C41" s="100"/>
    </row>
    <row r="42" spans="1:3" ht="211.5" customHeight="1">
      <c r="A42" s="28" t="s">
        <v>129</v>
      </c>
      <c r="B42" s="114"/>
      <c r="C42" s="115"/>
    </row>
    <row r="45" spans="1:3" ht="26.25">
      <c r="A45" s="107" t="s">
        <v>130</v>
      </c>
      <c r="B45" s="107"/>
      <c r="C45" s="107"/>
    </row>
    <row r="46" spans="1:3">
      <c r="A46" s="108" t="s">
        <v>131</v>
      </c>
      <c r="B46" s="108"/>
      <c r="C46" s="108"/>
    </row>
    <row r="47" spans="1:3">
      <c r="A47" s="40" t="s">
        <v>132</v>
      </c>
      <c r="B47" s="40" t="s">
        <v>133</v>
      </c>
      <c r="C47" s="41" t="s">
        <v>134</v>
      </c>
    </row>
    <row r="48" spans="1:3" ht="27">
      <c r="A48" s="42" t="s">
        <v>135</v>
      </c>
      <c r="B48" s="43" t="s">
        <v>136</v>
      </c>
      <c r="C48" s="42" t="s">
        <v>137</v>
      </c>
    </row>
    <row r="49" spans="1:3" ht="40.5">
      <c r="A49" s="42" t="s">
        <v>138</v>
      </c>
      <c r="B49" s="43" t="s">
        <v>136</v>
      </c>
      <c r="C49" s="42" t="s">
        <v>139</v>
      </c>
    </row>
    <row r="50" spans="1:3" ht="27">
      <c r="A50" s="42" t="s">
        <v>140</v>
      </c>
      <c r="B50" s="43" t="s">
        <v>136</v>
      </c>
      <c r="C50" s="42" t="s">
        <v>141</v>
      </c>
    </row>
    <row r="51" spans="1:3">
      <c r="A51" s="42" t="s">
        <v>142</v>
      </c>
      <c r="B51" s="43" t="s">
        <v>136</v>
      </c>
      <c r="C51" s="42" t="s">
        <v>143</v>
      </c>
    </row>
    <row r="52" spans="1:3">
      <c r="A52" s="42" t="s">
        <v>144</v>
      </c>
      <c r="B52" s="43" t="s">
        <v>136</v>
      </c>
      <c r="C52" s="44"/>
    </row>
    <row r="53" spans="1:3">
      <c r="A53" s="42" t="s">
        <v>145</v>
      </c>
      <c r="B53" s="43"/>
      <c r="C53" s="42" t="s">
        <v>146</v>
      </c>
    </row>
    <row r="54" spans="1:3" ht="27">
      <c r="A54" s="42" t="s">
        <v>147</v>
      </c>
      <c r="B54" s="43" t="s">
        <v>136</v>
      </c>
      <c r="C54" s="42" t="s">
        <v>148</v>
      </c>
    </row>
    <row r="55" spans="1:3">
      <c r="A55" s="42" t="s">
        <v>149</v>
      </c>
      <c r="B55" s="43" t="s">
        <v>136</v>
      </c>
      <c r="C55" s="44" t="s">
        <v>150</v>
      </c>
    </row>
    <row r="56" spans="1:3" ht="27">
      <c r="A56" s="42" t="s">
        <v>151</v>
      </c>
      <c r="B56" s="43" t="s">
        <v>136</v>
      </c>
      <c r="C56" s="44" t="s">
        <v>152</v>
      </c>
    </row>
    <row r="57" spans="1:3" ht="27">
      <c r="A57" s="42" t="s">
        <v>153</v>
      </c>
      <c r="B57" s="43" t="s">
        <v>136</v>
      </c>
      <c r="C57" s="44" t="s">
        <v>154</v>
      </c>
    </row>
  </sheetData>
  <sheetProtection algorithmName="SHA-512" hashValue="izcEYKcLkKiYmBBfMLzkPdVBffGX+AGsESYuWyozt6kZuWhl/NRW7hfZRQ8qdhVYANag/8IIJl0zLk8Lp3KTgA==" saltValue="2btH4XpP+7N1UhZtnyJ3XQ==" spinCount="100000" sheet="1" objects="1" scenarios="1"/>
  <mergeCells count="27">
    <mergeCell ref="A45:C45"/>
    <mergeCell ref="A46:C46"/>
    <mergeCell ref="B9:C9"/>
    <mergeCell ref="A1:C1"/>
    <mergeCell ref="B2:C2"/>
    <mergeCell ref="B16:C16"/>
    <mergeCell ref="B3:C3"/>
    <mergeCell ref="B4:C4"/>
    <mergeCell ref="B5:C5"/>
    <mergeCell ref="B6:C6"/>
    <mergeCell ref="B7:C7"/>
    <mergeCell ref="B8:C8"/>
    <mergeCell ref="B10:C10"/>
    <mergeCell ref="B13:C13"/>
    <mergeCell ref="A10:A17"/>
    <mergeCell ref="B42:C42"/>
    <mergeCell ref="A22:A39"/>
    <mergeCell ref="B18:C18"/>
    <mergeCell ref="B20:C20"/>
    <mergeCell ref="B41:C41"/>
    <mergeCell ref="B31:C31"/>
    <mergeCell ref="B35:C35"/>
    <mergeCell ref="B40:C40"/>
    <mergeCell ref="B27:C27"/>
    <mergeCell ref="B19:C19"/>
    <mergeCell ref="B21:C21"/>
    <mergeCell ref="B24:C24"/>
  </mergeCells>
  <pageMargins left="0.7" right="0.7" top="0.75" bottom="0.75" header="0.3" footer="0.3"/>
  <pageSetup orientation="portrait" r:id="rId1"/>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CAC97196-B9F5-402C-8FD9-D90BED29B53C}">
          <x14:formula1>
            <xm:f>Hoja2!$F$1:$F$3</xm:f>
          </x14:formula1>
          <xm:sqref>B18</xm:sqref>
        </x14:dataValidation>
        <x14:dataValidation type="list" allowBlank="1" showInputMessage="1" showErrorMessage="1" xr:uid="{814A507A-5710-4929-BC03-18ECACF001DA}">
          <x14:formula1>
            <xm:f>Hoja2!$L$9:$L$13</xm:f>
          </x14:formula1>
          <xm:sqref>B32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D0EF9E-F3AB-4730-8091-3D5558F9A6C1}">
  <sheetPr>
    <tabColor theme="3" tint="-0.499984740745262"/>
  </sheetPr>
  <dimension ref="A1"/>
  <sheetViews>
    <sheetView workbookViewId="0">
      <selection activeCell="I29" sqref="I29"/>
    </sheetView>
  </sheetViews>
  <sheetFormatPr defaultColWidth="11.42578125" defaultRowHeight="15"/>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DCD96D-CC02-4832-9B6C-FE177A887757}">
  <sheetPr codeName="Hoja4">
    <tabColor theme="3" tint="-0.499984740745262"/>
  </sheetPr>
  <dimension ref="A1:C17"/>
  <sheetViews>
    <sheetView workbookViewId="0">
      <selection activeCell="B14" sqref="B14:C14"/>
    </sheetView>
  </sheetViews>
  <sheetFormatPr defaultColWidth="0" defaultRowHeight="15"/>
  <cols>
    <col min="1" max="1" width="37" customWidth="1"/>
    <col min="2" max="2" width="11.42578125" customWidth="1"/>
    <col min="3" max="3" width="94.42578125" customWidth="1"/>
    <col min="4" max="16384" width="11.42578125" hidden="1"/>
  </cols>
  <sheetData>
    <row r="1" spans="1:3" ht="26.25">
      <c r="A1" s="91" t="s">
        <v>155</v>
      </c>
      <c r="B1" s="91"/>
      <c r="C1" s="91"/>
    </row>
    <row r="2" spans="1:3">
      <c r="A2" s="47" t="s">
        <v>56</v>
      </c>
      <c r="B2" s="81" t="str">
        <f>'AUTOS NOTA 324-478'!B2:C2</f>
        <v>SINIESTRO   APL</v>
      </c>
      <c r="C2" s="82"/>
    </row>
    <row r="3" spans="1:3">
      <c r="A3" s="5" t="s">
        <v>58</v>
      </c>
      <c r="B3" s="55" t="str">
        <f>'AUTOS  NOTA 322'!B2:C2</f>
        <v>11001310300420230043500</v>
      </c>
      <c r="C3" s="55"/>
    </row>
    <row r="4" spans="1:3">
      <c r="A4" s="5" t="s">
        <v>59</v>
      </c>
      <c r="B4" s="55" t="str">
        <f>'AUTOS  NOTA 322'!B3:C3</f>
        <v>JUZGADO CUARTO CIVIL DEL CIRCUITO DE BOGOTA</v>
      </c>
      <c r="C4" s="55"/>
    </row>
    <row r="5" spans="1:3">
      <c r="A5" s="5" t="s">
        <v>60</v>
      </c>
      <c r="B5" s="55" t="str">
        <f>'AUTOS  NOTA 322'!B4:C4</f>
        <v>ALLIANZ SEGUROS S.A., E.L.C ENLACE LOGISTICO DE CARGA S.AS Y ROBINSON YADIR NIÑO JAIMES</v>
      </c>
      <c r="C5" s="55"/>
    </row>
    <row r="6" spans="1:3" ht="15" customHeight="1">
      <c r="A6" s="5" t="s">
        <v>61</v>
      </c>
      <c r="B6" s="55" t="str">
        <f>'AUTOS  NOTA 322'!B5:C5</f>
        <v>EMMA MONCADA DE LOZANO (CONYUGE SUPERSTITE)</v>
      </c>
      <c r="C6" s="55"/>
    </row>
    <row r="7" spans="1:3" ht="15" customHeight="1">
      <c r="A7" s="5" t="s">
        <v>62</v>
      </c>
      <c r="B7" s="55" t="str">
        <f>'AUTOS  NOTA 322'!B6:C6</f>
        <v>DEMANDA DIRECTA</v>
      </c>
      <c r="C7" s="55"/>
    </row>
    <row r="8" spans="1:3" ht="15" customHeight="1">
      <c r="A8" s="23" t="s">
        <v>63</v>
      </c>
      <c r="B8" s="55" t="str">
        <f>'AUTOS  NOTA 322'!B7:C8</f>
        <v xml:space="preserve">ALVARO LOZANO FLOREZ </v>
      </c>
      <c r="C8" s="55"/>
    </row>
    <row r="9" spans="1:3" ht="18.95" customHeight="1">
      <c r="A9" s="5" t="s">
        <v>156</v>
      </c>
      <c r="B9" s="55" t="s">
        <v>111</v>
      </c>
      <c r="C9" s="55"/>
    </row>
    <row r="10" spans="1:3">
      <c r="A10" s="6" t="s">
        <v>117</v>
      </c>
      <c r="B10" s="118">
        <f>'AUTOS NOTA 324-478'!B20:C20</f>
        <v>0</v>
      </c>
      <c r="C10" s="118"/>
    </row>
    <row r="11" spans="1:3">
      <c r="A11" s="6" t="s">
        <v>157</v>
      </c>
      <c r="B11" s="119">
        <f>'AUTOS NOTA 324-478'!B40:C40</f>
        <v>0</v>
      </c>
      <c r="C11" s="55"/>
    </row>
    <row r="12" spans="1:3" ht="30">
      <c r="A12" s="6" t="s">
        <v>158</v>
      </c>
      <c r="B12" s="116"/>
      <c r="C12" s="117"/>
    </row>
    <row r="13" spans="1:3" ht="45">
      <c r="A13" s="5" t="s">
        <v>159</v>
      </c>
      <c r="B13" s="55"/>
      <c r="C13" s="55"/>
    </row>
    <row r="14" spans="1:3" ht="45">
      <c r="A14" s="5" t="s">
        <v>160</v>
      </c>
      <c r="B14" s="55"/>
      <c r="C14" s="55"/>
    </row>
    <row r="15" spans="1:3">
      <c r="A15" s="5" t="s">
        <v>161</v>
      </c>
      <c r="B15" s="46"/>
      <c r="C15" s="46"/>
    </row>
    <row r="16" spans="1:3">
      <c r="A16" s="6" t="s">
        <v>162</v>
      </c>
      <c r="B16" s="55"/>
      <c r="C16" s="55"/>
    </row>
    <row r="17" spans="1:3">
      <c r="A17" s="46" t="s">
        <v>163</v>
      </c>
      <c r="B17" s="117"/>
      <c r="C17" s="117"/>
    </row>
  </sheetData>
  <mergeCells count="16">
    <mergeCell ref="B16:C16"/>
    <mergeCell ref="B12:C12"/>
    <mergeCell ref="B17:C17"/>
    <mergeCell ref="B14:C14"/>
    <mergeCell ref="A1:C1"/>
    <mergeCell ref="B7:C7"/>
    <mergeCell ref="B10:C10"/>
    <mergeCell ref="B11:C11"/>
    <mergeCell ref="B13:C13"/>
    <mergeCell ref="B8:C8"/>
    <mergeCell ref="B2:C2"/>
    <mergeCell ref="B3:C3"/>
    <mergeCell ref="B4:C4"/>
    <mergeCell ref="B5:C5"/>
    <mergeCell ref="B6:C6"/>
    <mergeCell ref="B9:C9"/>
  </mergeCells>
  <pageMargins left="0.7" right="0.7" top="0.75" bottom="0.75" header="0.3" footer="0.3"/>
  <headerFooter>
    <oddHeader>&amp;C&amp;"Calibri"&amp;10&amp;K000000 Internal&amp;1#_x000D_</oddHeader>
  </headerFooter>
  <extLst>
    <ext xmlns:x14="http://schemas.microsoft.com/office/spreadsheetml/2009/9/main" uri="{CCE6A557-97BC-4b89-ADB6-D9C93CAAB3DF}">
      <x14:dataValidations xmlns:xm="http://schemas.microsoft.com/office/excel/2006/main" count="2">
        <x14:dataValidation type="list" allowBlank="1" showInputMessage="1" showErrorMessage="1" xr:uid="{D504EE89-BC6D-46DA-B89F-71371E7786AD}">
          <x14:formula1>
            <xm:f>Hoja2!$B$1:$B$2</xm:f>
          </x14:formula1>
          <xm:sqref>B13:C13 B15 B16:C16</xm:sqref>
        </x14:dataValidation>
        <x14:dataValidation type="list" allowBlank="1" showInputMessage="1" showErrorMessage="1" xr:uid="{1D676583-DF8A-4A59-947B-D5D4A912595B}">
          <x14:formula1>
            <xm:f>Hoja2!$N$1:$N$3</xm:f>
          </x14:formula1>
          <xm:sqref>B9:C9</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AB336EC-13FC-49F2-BBA5-C442A8E5E15C}">
  <sheetPr>
    <tabColor theme="3" tint="0.39997558519241921"/>
  </sheetPr>
  <dimension ref="A1:H24"/>
  <sheetViews>
    <sheetView workbookViewId="0">
      <selection activeCell="B11" sqref="B11:C11"/>
    </sheetView>
  </sheetViews>
  <sheetFormatPr defaultColWidth="0" defaultRowHeight="15"/>
  <cols>
    <col min="1" max="1" width="54.42578125" customWidth="1"/>
    <col min="2" max="2" width="23.42578125" customWidth="1"/>
    <col min="3" max="3" width="98.85546875" customWidth="1"/>
    <col min="4" max="8" width="0" hidden="1" customWidth="1"/>
    <col min="9" max="16384" width="11.42578125" hidden="1"/>
  </cols>
  <sheetData>
    <row r="1" spans="1:3" ht="26.25">
      <c r="A1" s="91" t="s">
        <v>164</v>
      </c>
      <c r="B1" s="91"/>
      <c r="C1" s="91"/>
    </row>
    <row r="2" spans="1:3">
      <c r="A2" s="32" t="s">
        <v>56</v>
      </c>
      <c r="B2" s="81" t="str">
        <f>'AUTOS NOTA 321'!B2:C2</f>
        <v>SINIESTRO   APL</v>
      </c>
      <c r="C2" s="82"/>
    </row>
    <row r="3" spans="1:3">
      <c r="A3" s="5" t="s">
        <v>58</v>
      </c>
      <c r="B3" s="55" t="str">
        <f>'AUTOS  NOTA 322'!B2:C2</f>
        <v>11001310300420230043500</v>
      </c>
      <c r="C3" s="55"/>
    </row>
    <row r="4" spans="1:3">
      <c r="A4" s="5" t="s">
        <v>59</v>
      </c>
      <c r="B4" s="55" t="str">
        <f>'AUTOS  NOTA 322'!B3:C3</f>
        <v>JUZGADO CUARTO CIVIL DEL CIRCUITO DE BOGOTA</v>
      </c>
      <c r="C4" s="55"/>
    </row>
    <row r="5" spans="1:3">
      <c r="A5" s="5" t="s">
        <v>60</v>
      </c>
      <c r="B5" s="55" t="str">
        <f>'AUTOS  NOTA 322'!B4:C4</f>
        <v>ALLIANZ SEGUROS S.A., E.L.C ENLACE LOGISTICO DE CARGA S.AS Y ROBINSON YADIR NIÑO JAIMES</v>
      </c>
      <c r="C5" s="55"/>
    </row>
    <row r="6" spans="1:3">
      <c r="A6" s="5" t="s">
        <v>61</v>
      </c>
      <c r="B6" s="55" t="str">
        <f>'AUTOS  NOTA 322'!B5:C5</f>
        <v>EMMA MONCADA DE LOZANO (CONYUGE SUPERSTITE)</v>
      </c>
      <c r="C6" s="55"/>
    </row>
    <row r="7" spans="1:3">
      <c r="A7" s="5" t="s">
        <v>62</v>
      </c>
      <c r="B7" s="55" t="str">
        <f>'AUTOS  NOTA 322'!B6:C6</f>
        <v>DEMANDA DIRECTA</v>
      </c>
      <c r="C7" s="55"/>
    </row>
    <row r="8" spans="1:3">
      <c r="A8" s="5" t="s">
        <v>156</v>
      </c>
      <c r="B8" s="55" t="str">
        <f>'AUTOS NOTA 324-478'!B18:C18</f>
        <v>PROBABLE</v>
      </c>
      <c r="C8" s="55"/>
    </row>
    <row r="9" spans="1:3">
      <c r="A9" s="6" t="s">
        <v>117</v>
      </c>
      <c r="B9" s="118">
        <f>'AUTOS NOTA 324-478'!B20:C20</f>
        <v>0</v>
      </c>
      <c r="C9" s="118"/>
    </row>
    <row r="10" spans="1:3">
      <c r="A10" s="5" t="s">
        <v>165</v>
      </c>
      <c r="B10" s="121">
        <v>0</v>
      </c>
      <c r="C10" s="121"/>
    </row>
    <row r="11" spans="1:3" ht="30" customHeight="1">
      <c r="A11" s="5" t="s">
        <v>166</v>
      </c>
      <c r="B11" s="55"/>
      <c r="C11" s="55"/>
    </row>
    <row r="12" spans="1:3">
      <c r="A12" s="5" t="s">
        <v>167</v>
      </c>
      <c r="B12" s="120"/>
      <c r="C12" s="120"/>
    </row>
    <row r="13" spans="1:3">
      <c r="A13" s="5" t="s">
        <v>168</v>
      </c>
      <c r="B13" s="55"/>
      <c r="C13" s="55"/>
    </row>
    <row r="19" spans="4:8">
      <c r="D19" t="str">
        <f t="shared" ref="D19:H22" si="0">UPPER(D17)</f>
        <v/>
      </c>
      <c r="E19" t="str">
        <f t="shared" si="0"/>
        <v/>
      </c>
      <c r="F19" t="str">
        <f t="shared" si="0"/>
        <v/>
      </c>
      <c r="G19" t="str">
        <f t="shared" si="0"/>
        <v/>
      </c>
      <c r="H19" t="str">
        <f t="shared" si="0"/>
        <v/>
      </c>
    </row>
    <row r="20" spans="4:8">
      <c r="D20" t="str">
        <f t="shared" si="0"/>
        <v/>
      </c>
      <c r="E20" t="str">
        <f t="shared" si="0"/>
        <v/>
      </c>
      <c r="F20" t="str">
        <f t="shared" si="0"/>
        <v/>
      </c>
      <c r="G20" t="str">
        <f t="shared" si="0"/>
        <v/>
      </c>
      <c r="H20" t="str">
        <f t="shared" si="0"/>
        <v/>
      </c>
    </row>
    <row r="21" spans="4:8">
      <c r="D21" t="str">
        <f t="shared" si="0"/>
        <v/>
      </c>
      <c r="E21" t="str">
        <f t="shared" si="0"/>
        <v/>
      </c>
      <c r="F21" t="str">
        <f t="shared" si="0"/>
        <v/>
      </c>
      <c r="G21" t="str">
        <f t="shared" si="0"/>
        <v/>
      </c>
      <c r="H21" t="str">
        <f t="shared" si="0"/>
        <v/>
      </c>
    </row>
    <row r="22" spans="4:8">
      <c r="D22" t="str">
        <f>UPPER(D20)</f>
        <v/>
      </c>
      <c r="E22" t="str">
        <f t="shared" si="0"/>
        <v/>
      </c>
      <c r="F22" t="str">
        <f t="shared" si="0"/>
        <v/>
      </c>
      <c r="G22" t="str">
        <f t="shared" si="0"/>
        <v/>
      </c>
      <c r="H22" t="str">
        <f t="shared" si="0"/>
        <v/>
      </c>
    </row>
    <row r="23" spans="4:8">
      <c r="D23" t="str">
        <f t="shared" ref="D23:H24" si="1">UPPER(D21)</f>
        <v/>
      </c>
      <c r="E23" t="str">
        <f t="shared" si="1"/>
        <v/>
      </c>
      <c r="F23" t="str">
        <f t="shared" si="1"/>
        <v/>
      </c>
      <c r="G23" t="str">
        <f t="shared" si="1"/>
        <v/>
      </c>
      <c r="H23" t="str">
        <f t="shared" si="1"/>
        <v/>
      </c>
    </row>
    <row r="24" spans="4:8">
      <c r="D24" t="str">
        <f t="shared" si="1"/>
        <v/>
      </c>
      <c r="E24" t="str">
        <f t="shared" si="1"/>
        <v/>
      </c>
      <c r="F24" t="str">
        <f t="shared" si="1"/>
        <v/>
      </c>
      <c r="G24" t="str">
        <f t="shared" si="1"/>
        <v/>
      </c>
      <c r="H24" t="str">
        <f t="shared" si="1"/>
        <v/>
      </c>
    </row>
  </sheetData>
  <mergeCells count="13">
    <mergeCell ref="B12:C12"/>
    <mergeCell ref="B13:C13"/>
    <mergeCell ref="B7:C7"/>
    <mergeCell ref="B8:C8"/>
    <mergeCell ref="B9:C9"/>
    <mergeCell ref="B10:C10"/>
    <mergeCell ref="B11:C11"/>
    <mergeCell ref="B6:C6"/>
    <mergeCell ref="A1:C1"/>
    <mergeCell ref="B2:C2"/>
    <mergeCell ref="B3:C3"/>
    <mergeCell ref="B4:C4"/>
    <mergeCell ref="B5:C5"/>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D550F9-266D-464E-BB6F-D0584068D6D8}">
  <sheetPr>
    <tabColor theme="3" tint="0.39997558519241921"/>
  </sheetPr>
  <dimension ref="A1:F34"/>
  <sheetViews>
    <sheetView topLeftCell="A16" zoomScaleNormal="100" workbookViewId="0">
      <selection activeCell="B39" sqref="B39"/>
    </sheetView>
  </sheetViews>
  <sheetFormatPr defaultColWidth="0" defaultRowHeight="15"/>
  <cols>
    <col min="1" max="1" width="72.85546875" customWidth="1"/>
    <col min="2" max="2" width="39.85546875" customWidth="1"/>
    <col min="3" max="3" width="96.28515625" customWidth="1"/>
    <col min="4" max="16384" width="11.42578125" hidden="1"/>
  </cols>
  <sheetData>
    <row r="1" spans="1:6" ht="26.25">
      <c r="A1" s="91" t="s">
        <v>169</v>
      </c>
      <c r="B1" s="91"/>
      <c r="C1" s="91"/>
    </row>
    <row r="2" spans="1:6">
      <c r="A2" s="47" t="s">
        <v>56</v>
      </c>
      <c r="B2" s="81" t="str">
        <f>'AUTOS NOTA 321'!B2:C2</f>
        <v>SINIESTRO   APL</v>
      </c>
      <c r="C2" s="82"/>
    </row>
    <row r="3" spans="1:6">
      <c r="A3" s="5" t="s">
        <v>58</v>
      </c>
      <c r="B3" s="55" t="str">
        <f>'AUTOS  NOTA 322'!B2:C2</f>
        <v>11001310300420230043500</v>
      </c>
      <c r="C3" s="55"/>
    </row>
    <row r="4" spans="1:6">
      <c r="A4" s="5" t="s">
        <v>59</v>
      </c>
      <c r="B4" s="55" t="str">
        <f>'AUTOS  NOTA 322'!B3:C3</f>
        <v>JUZGADO CUARTO CIVIL DEL CIRCUITO DE BOGOTA</v>
      </c>
      <c r="C4" s="55"/>
    </row>
    <row r="5" spans="1:6" ht="15" customHeight="1">
      <c r="A5" s="5" t="s">
        <v>60</v>
      </c>
      <c r="B5" s="55" t="str">
        <f>'AUTOS  NOTA 322'!B4:C4</f>
        <v>ALLIANZ SEGUROS S.A., E.L.C ENLACE LOGISTICO DE CARGA S.AS Y ROBINSON YADIR NIÑO JAIMES</v>
      </c>
      <c r="C5" s="55"/>
    </row>
    <row r="6" spans="1:6" ht="15" customHeight="1">
      <c r="A6" s="5" t="s">
        <v>61</v>
      </c>
      <c r="B6" s="55" t="str">
        <f>'AUTOS  NOTA 322'!B5:C5</f>
        <v>EMMA MONCADA DE LOZANO (CONYUGE SUPERSTITE)</v>
      </c>
      <c r="C6" s="55"/>
    </row>
    <row r="7" spans="1:6">
      <c r="A7" s="5" t="s">
        <v>62</v>
      </c>
      <c r="B7" s="55" t="str">
        <f>'AUTOS  NOTA 322'!B6:C6</f>
        <v>DEMANDA DIRECTA</v>
      </c>
      <c r="C7" s="55"/>
    </row>
    <row r="8" spans="1:6">
      <c r="A8" s="5" t="s">
        <v>170</v>
      </c>
      <c r="B8" s="122">
        <f>'AUTOS NOTA 324-478'!B20:C20</f>
        <v>0</v>
      </c>
      <c r="C8" s="122"/>
    </row>
    <row r="9" spans="1:6">
      <c r="A9" s="5" t="s">
        <v>171</v>
      </c>
      <c r="B9" s="55"/>
      <c r="C9" s="55"/>
    </row>
    <row r="10" spans="1:6" ht="111" customHeight="1">
      <c r="A10" s="5" t="s">
        <v>172</v>
      </c>
      <c r="B10" s="55"/>
      <c r="C10" s="55"/>
    </row>
    <row r="11" spans="1:6" ht="21" customHeight="1">
      <c r="A11" s="123"/>
      <c r="B11" s="123"/>
      <c r="C11" s="123"/>
      <c r="E11" t="s">
        <v>111</v>
      </c>
      <c r="F11" s="18">
        <v>0.7</v>
      </c>
    </row>
    <row r="12" spans="1:6" hidden="1">
      <c r="A12" s="124"/>
      <c r="B12" s="124"/>
      <c r="C12" s="124"/>
      <c r="E12" t="s">
        <v>113</v>
      </c>
      <c r="F12" s="19">
        <v>0.3</v>
      </c>
    </row>
    <row r="13" spans="1:6" ht="18.75">
      <c r="A13" s="125" t="s">
        <v>173</v>
      </c>
      <c r="B13" s="125"/>
      <c r="C13" s="125"/>
    </row>
    <row r="14" spans="1:6">
      <c r="A14" s="52" t="s">
        <v>114</v>
      </c>
      <c r="B14" s="96" t="s">
        <v>174</v>
      </c>
      <c r="C14" s="97"/>
    </row>
    <row r="15" spans="1:6" ht="45">
      <c r="A15" s="17" t="s">
        <v>116</v>
      </c>
      <c r="B15" s="126">
        <f>((C17+C18+C20+C21+C25+C23+C27+C29+C24+C28)-C32)*C31*C33</f>
        <v>1000000000</v>
      </c>
      <c r="C15" s="126"/>
    </row>
    <row r="16" spans="1:6">
      <c r="A16" s="6" t="s">
        <v>117</v>
      </c>
      <c r="B16" s="127" t="s">
        <v>106</v>
      </c>
      <c r="C16" s="128"/>
    </row>
    <row r="17" spans="1:3">
      <c r="A17" s="94"/>
      <c r="B17" s="51" t="s">
        <v>107</v>
      </c>
      <c r="C17" s="24">
        <v>1000000000</v>
      </c>
    </row>
    <row r="18" spans="1:3">
      <c r="A18" s="95"/>
      <c r="B18" s="51" t="s">
        <v>108</v>
      </c>
      <c r="C18" s="24">
        <v>0</v>
      </c>
    </row>
    <row r="19" spans="1:3">
      <c r="A19" s="95"/>
      <c r="B19" s="101" t="s">
        <v>118</v>
      </c>
      <c r="C19" s="102"/>
    </row>
    <row r="20" spans="1:3">
      <c r="A20" s="95"/>
      <c r="B20" s="51" t="s">
        <v>109</v>
      </c>
      <c r="C20" s="24">
        <v>0</v>
      </c>
    </row>
    <row r="21" spans="1:3" ht="30">
      <c r="A21" s="95"/>
      <c r="B21" s="51" t="s">
        <v>119</v>
      </c>
      <c r="C21" s="24">
        <v>0</v>
      </c>
    </row>
    <row r="22" spans="1:3">
      <c r="A22" s="95"/>
      <c r="B22" s="101" t="s">
        <v>120</v>
      </c>
      <c r="C22" s="102"/>
    </row>
    <row r="23" spans="1:3">
      <c r="A23" s="95"/>
      <c r="B23" s="51" t="s">
        <v>121</v>
      </c>
      <c r="C23" s="24">
        <v>0</v>
      </c>
    </row>
    <row r="24" spans="1:3">
      <c r="A24" s="95"/>
      <c r="B24" s="51" t="s">
        <v>107</v>
      </c>
      <c r="C24" s="24">
        <v>0</v>
      </c>
    </row>
    <row r="25" spans="1:3">
      <c r="A25" s="95"/>
      <c r="B25" s="51" t="s">
        <v>108</v>
      </c>
      <c r="C25" s="24">
        <v>0</v>
      </c>
    </row>
    <row r="26" spans="1:3">
      <c r="A26" s="95"/>
      <c r="B26" s="101" t="s">
        <v>122</v>
      </c>
      <c r="C26" s="102"/>
    </row>
    <row r="27" spans="1:3">
      <c r="A27" s="95"/>
      <c r="B27" s="51"/>
      <c r="C27" s="24"/>
    </row>
    <row r="28" spans="1:3">
      <c r="A28" s="95"/>
      <c r="B28" s="51" t="s">
        <v>107</v>
      </c>
      <c r="C28" s="24">
        <v>0</v>
      </c>
    </row>
    <row r="29" spans="1:3">
      <c r="A29" s="95"/>
      <c r="B29" s="51" t="s">
        <v>108</v>
      </c>
      <c r="C29" s="24">
        <v>0</v>
      </c>
    </row>
    <row r="30" spans="1:3">
      <c r="A30" s="95"/>
      <c r="B30" s="101" t="s">
        <v>123</v>
      </c>
      <c r="C30" s="102"/>
    </row>
    <row r="31" spans="1:3">
      <c r="A31" s="95"/>
      <c r="B31" s="51" t="s">
        <v>124</v>
      </c>
      <c r="C31" s="25">
        <v>1</v>
      </c>
    </row>
    <row r="32" spans="1:3">
      <c r="A32" s="95"/>
      <c r="B32" s="51" t="s">
        <v>68</v>
      </c>
      <c r="C32" s="26">
        <v>0</v>
      </c>
    </row>
    <row r="33" spans="1:3">
      <c r="A33" s="95"/>
      <c r="B33" s="51" t="s">
        <v>126</v>
      </c>
      <c r="C33" s="25">
        <v>1</v>
      </c>
    </row>
    <row r="34" spans="1:3">
      <c r="A34" s="20" t="s">
        <v>127</v>
      </c>
      <c r="B34" s="98">
        <f>IFERROR(B15*(VLOOKUP(B14,E11:F13,2,0)),16666)</f>
        <v>16666</v>
      </c>
      <c r="C34" s="98"/>
    </row>
  </sheetData>
  <mergeCells count="21">
    <mergeCell ref="A17:A33"/>
    <mergeCell ref="B30:C30"/>
    <mergeCell ref="B34:C34"/>
    <mergeCell ref="B14:C14"/>
    <mergeCell ref="B7:C7"/>
    <mergeCell ref="B8:C8"/>
    <mergeCell ref="B9:C9"/>
    <mergeCell ref="B10:C10"/>
    <mergeCell ref="A11:C12"/>
    <mergeCell ref="A13:C13"/>
    <mergeCell ref="B15:C15"/>
    <mergeCell ref="B22:C22"/>
    <mergeCell ref="B19:C19"/>
    <mergeCell ref="B16:C16"/>
    <mergeCell ref="B26:C26"/>
    <mergeCell ref="B6:C6"/>
    <mergeCell ref="A1:C1"/>
    <mergeCell ref="B2:C2"/>
    <mergeCell ref="B3:C3"/>
    <mergeCell ref="B4:C4"/>
    <mergeCell ref="B5:C5"/>
  </mergeCells>
  <pageMargins left="0.7" right="0.7" top="0.75" bottom="0.75" header="0.3" footer="0.3"/>
  <extLst>
    <ext xmlns:x14="http://schemas.microsoft.com/office/spreadsheetml/2009/9/main" uri="{CCE6A557-97BC-4b89-ADB6-D9C93CAAB3DF}">
      <x14:dataValidations xmlns:xm="http://schemas.microsoft.com/office/excel/2006/main" count="2">
        <x14:dataValidation type="list" allowBlank="1" showInputMessage="1" showErrorMessage="1" xr:uid="{CEFB444A-EC38-4648-8B2D-12130F930E0D}">
          <x14:formula1>
            <xm:f>Hoja2!$L$9:$L$13</xm:f>
          </x14:formula1>
          <xm:sqref>B27</xm:sqref>
        </x14:dataValidation>
        <x14:dataValidation type="list" allowBlank="1" showInputMessage="1" showErrorMessage="1" xr:uid="{4EB0E707-0728-49EB-B78F-45203B392D79}">
          <x14:formula1>
            <xm:f>Hoja2!$F$1:$F$3</xm:f>
          </x14:formula1>
          <xm:sqref>B14</xm:sqref>
        </x14:dataValidation>
      </x14:dataValidation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8F2CF9-1FC7-4334-B310-E34228CFBC7F}">
  <sheetPr codeName="Hoja5"/>
  <dimension ref="A1:O13"/>
  <sheetViews>
    <sheetView workbookViewId="0">
      <selection activeCell="F1" sqref="F1:G3"/>
    </sheetView>
  </sheetViews>
  <sheetFormatPr defaultColWidth="11.42578125" defaultRowHeight="15"/>
  <cols>
    <col min="4" max="4" width="20.140625" bestFit="1" customWidth="1"/>
    <col min="5" max="5" width="42.85546875" bestFit="1" customWidth="1"/>
    <col min="12" max="12" width="30.5703125" customWidth="1"/>
    <col min="13" max="13" width="16" customWidth="1"/>
  </cols>
  <sheetData>
    <row r="1" spans="1:15">
      <c r="A1" s="8" t="s">
        <v>69</v>
      </c>
      <c r="B1" t="s">
        <v>175</v>
      </c>
      <c r="C1" s="8" t="s">
        <v>73</v>
      </c>
      <c r="D1" s="8" t="s">
        <v>176</v>
      </c>
      <c r="E1" s="3" t="s">
        <v>79</v>
      </c>
      <c r="F1" s="2" t="s">
        <v>111</v>
      </c>
      <c r="G1" s="4">
        <v>0</v>
      </c>
      <c r="H1" t="s">
        <v>177</v>
      </c>
      <c r="I1" t="s">
        <v>178</v>
      </c>
      <c r="K1" t="s">
        <v>179</v>
      </c>
      <c r="L1" s="22" t="s">
        <v>180</v>
      </c>
      <c r="M1" t="s">
        <v>181</v>
      </c>
      <c r="N1" t="s">
        <v>111</v>
      </c>
      <c r="O1" t="s">
        <v>182</v>
      </c>
    </row>
    <row r="2" spans="1:15">
      <c r="A2" t="s">
        <v>181</v>
      </c>
      <c r="B2" t="s">
        <v>136</v>
      </c>
      <c r="C2" t="s">
        <v>183</v>
      </c>
      <c r="D2" s="2" t="s">
        <v>184</v>
      </c>
      <c r="E2" s="1" t="s">
        <v>185</v>
      </c>
      <c r="F2" s="2" t="s">
        <v>174</v>
      </c>
      <c r="G2" s="4">
        <v>0.7</v>
      </c>
      <c r="H2" t="s">
        <v>186</v>
      </c>
      <c r="I2" t="s">
        <v>187</v>
      </c>
      <c r="K2" t="s">
        <v>10</v>
      </c>
      <c r="L2" s="22" t="s">
        <v>12</v>
      </c>
      <c r="M2" t="s">
        <v>188</v>
      </c>
      <c r="N2" t="s">
        <v>113</v>
      </c>
      <c r="O2" t="s">
        <v>136</v>
      </c>
    </row>
    <row r="3" spans="1:15">
      <c r="A3" t="s">
        <v>188</v>
      </c>
      <c r="C3" t="s">
        <v>189</v>
      </c>
      <c r="D3" s="2" t="s">
        <v>190</v>
      </c>
      <c r="E3" s="1" t="s">
        <v>191</v>
      </c>
      <c r="F3" s="2" t="s">
        <v>113</v>
      </c>
      <c r="G3" s="4">
        <v>0.3</v>
      </c>
      <c r="H3" t="s">
        <v>192</v>
      </c>
      <c r="I3" t="s">
        <v>193</v>
      </c>
      <c r="L3" s="22" t="s">
        <v>66</v>
      </c>
      <c r="M3" t="s">
        <v>194</v>
      </c>
      <c r="N3" t="s">
        <v>174</v>
      </c>
    </row>
    <row r="4" spans="1:15">
      <c r="A4" t="s">
        <v>194</v>
      </c>
      <c r="C4" t="s">
        <v>195</v>
      </c>
      <c r="E4" s="1" t="s">
        <v>196</v>
      </c>
      <c r="H4" t="s">
        <v>27</v>
      </c>
      <c r="I4" t="s">
        <v>197</v>
      </c>
      <c r="L4" t="s">
        <v>198</v>
      </c>
    </row>
    <row r="5" spans="1:15">
      <c r="A5" t="s">
        <v>199</v>
      </c>
      <c r="E5" s="1" t="s">
        <v>200</v>
      </c>
      <c r="H5" t="s">
        <v>201</v>
      </c>
      <c r="I5" t="s">
        <v>202</v>
      </c>
      <c r="L5" s="22" t="s">
        <v>203</v>
      </c>
    </row>
    <row r="6" spans="1:15">
      <c r="E6" s="1" t="s">
        <v>204</v>
      </c>
      <c r="I6" t="s">
        <v>205</v>
      </c>
      <c r="L6" s="22" t="s">
        <v>206</v>
      </c>
    </row>
    <row r="7" spans="1:15">
      <c r="E7" s="1" t="s">
        <v>207</v>
      </c>
      <c r="I7" t="s">
        <v>34</v>
      </c>
      <c r="L7" s="22" t="s">
        <v>208</v>
      </c>
    </row>
    <row r="8" spans="1:15">
      <c r="E8" s="1" t="s">
        <v>209</v>
      </c>
      <c r="L8" s="22" t="s">
        <v>120</v>
      </c>
    </row>
    <row r="9" spans="1:15">
      <c r="L9" s="22" t="s">
        <v>210</v>
      </c>
    </row>
    <row r="10" spans="1:15">
      <c r="L10" s="22" t="s">
        <v>211</v>
      </c>
    </row>
    <row r="11" spans="1:15">
      <c r="L11" s="22" t="s">
        <v>212</v>
      </c>
    </row>
    <row r="12" spans="1:15">
      <c r="L12" s="22" t="s">
        <v>213</v>
      </c>
    </row>
    <row r="13" spans="1:15">
      <c r="L13" s="22" t="s">
        <v>214</v>
      </c>
    </row>
  </sheetData>
  <pageMargins left="0.7" right="0.7" top="0.75" bottom="0.75" header="0.3" footer="0.3"/>
  <headerFooter>
    <oddHeader>&amp;C&amp;"Calibri"&amp;10&amp;K000000 Internal&amp;1#_x000D_</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e7d3d6e7-89cb-4750-b948-5e984f176bb6" xsi:nil="true"/>
    <lcf76f155ced4ddcb4097134ff3c332f xmlns="4382931b-6036-484b-ad41-6810b26eb986">
      <Terms xmlns="http://schemas.microsoft.com/office/infopath/2007/PartnerControls"/>
    </lcf76f155ced4ddcb4097134ff3c332f>
  </documentManagement>
</p:properties>
</file>

<file path=customXml/item2.xml><?xml version="1.0" encoding="utf-8"?>
<ct:contentTypeSchema xmlns:ct="http://schemas.microsoft.com/office/2006/metadata/contentType" xmlns:ma="http://schemas.microsoft.com/office/2006/metadata/properties/metaAttributes" ct:_="" ma:_="" ma:contentTypeName="Documento" ma:contentTypeID="0x0101002C92A54D8AB3014FADD0201C99992F62" ma:contentTypeVersion="15" ma:contentTypeDescription="Crear nuevo documento." ma:contentTypeScope="" ma:versionID="921a0aa7d8c8617b2721df5c5c57a593">
  <xsd:schema xmlns:xsd="http://www.w3.org/2001/XMLSchema" xmlns:xs="http://www.w3.org/2001/XMLSchema" xmlns:p="http://schemas.microsoft.com/office/2006/metadata/properties" xmlns:ns2="4382931b-6036-484b-ad41-6810b26eb986" xmlns:ns3="e7d3d6e7-89cb-4750-b948-5e984f176bb6" targetNamespace="http://schemas.microsoft.com/office/2006/metadata/properties" ma:root="true" ma:fieldsID="818c9feefa8ae38270db774d4535f1af" ns2:_="" ns3:_="">
    <xsd:import namespace="4382931b-6036-484b-ad41-6810b26eb986"/>
    <xsd:import namespace="e7d3d6e7-89cb-4750-b948-5e984f176bb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LengthInSeconds" minOccurs="0"/>
                <xsd:element ref="ns3:SharedWithUsers" minOccurs="0"/>
                <xsd:element ref="ns3:SharedWithDetails" minOccurs="0"/>
                <xsd:element ref="ns2:MediaServiceObjectDetectorVersions" minOccurs="0"/>
                <xsd:element ref="ns2:MediaServiceGenerationTime" minOccurs="0"/>
                <xsd:element ref="ns2:MediaServiceEventHashCode" minOccurs="0"/>
                <xsd:element ref="ns2:lcf76f155ced4ddcb4097134ff3c332f" minOccurs="0"/>
                <xsd:element ref="ns3:TaxCatchAll" minOccurs="0"/>
                <xsd:element ref="ns2:MediaServiceOCR"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382931b-6036-484b-ad41-6810b26eb98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LengthInSeconds" ma:index="12" nillable="true" ma:displayName="MediaLengthInSeconds" ma:hidden="true" ma:internalName="MediaLengthInSeconds" ma:readOnly="true">
      <xsd:simpleType>
        <xsd:restriction base="dms:Unknown"/>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lcf76f155ced4ddcb4097134ff3c332f" ma:index="19" nillable="true" ma:taxonomy="true" ma:internalName="lcf76f155ced4ddcb4097134ff3c332f" ma:taxonomyFieldName="MediaServiceImageTags" ma:displayName="Etiquetas de imagen" ma:readOnly="false" ma:fieldId="{5cf76f15-5ced-4ddc-b409-7134ff3c332f}" ma:taxonomyMulti="true" ma:sspId="7ba65c96-85f3-4050-bcb1-c5e898dfc7fb" ma:termSetId="09814cd3-568e-fe90-9814-8d621ff8fb84" ma:anchorId="fba54fb3-c3e1-fe81-a776-ca4b69148c4d" ma:open="true" ma:isKeyword="false">
      <xsd:complexType>
        <xsd:sequence>
          <xsd:element ref="pc:Terms" minOccurs="0" maxOccurs="1"/>
        </xsd:sequence>
      </xsd:complexType>
    </xsd:element>
    <xsd:element name="MediaServiceOCR" ma:index="21" nillable="true" ma:displayName="Extracted Text" ma:internalName="MediaServiceOCR" ma:readOnly="true">
      <xsd:simpleType>
        <xsd:restriction base="dms:Note">
          <xsd:maxLength value="255"/>
        </xsd:restrictio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e7d3d6e7-89cb-4750-b948-5e984f176bb6" elementFormDefault="qualified">
    <xsd:import namespace="http://schemas.microsoft.com/office/2006/documentManagement/types"/>
    <xsd:import namespace="http://schemas.microsoft.com/office/infopath/2007/PartnerControls"/>
    <xsd:element name="SharedWithUsers" ma:index="13"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4" nillable="true" ma:displayName="Detalles de uso compartido" ma:internalName="SharedWithDetails" ma:readOnly="true">
      <xsd:simpleType>
        <xsd:restriction base="dms:Note">
          <xsd:maxLength value="255"/>
        </xsd:restriction>
      </xsd:simpleType>
    </xsd:element>
    <xsd:element name="TaxCatchAll" ma:index="20" nillable="true" ma:displayName="Taxonomy Catch All Column" ma:hidden="true" ma:list="{9dfa8756-8f0c-4e49-8bb0-7f65aba9cf84}" ma:internalName="TaxCatchAll" ma:showField="CatchAllData" ma:web="e7d3d6e7-89cb-4750-b948-5e984f176bb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0A28064-E7EB-471E-8ADB-894660FBB5BB}"/>
</file>

<file path=customXml/itemProps2.xml><?xml version="1.0" encoding="utf-8"?>
<ds:datastoreItem xmlns:ds="http://schemas.openxmlformats.org/officeDocument/2006/customXml" ds:itemID="{8D4239CF-636B-4907-A4B8-9D5ACB36E6D9}"/>
</file>

<file path=customXml/itemProps3.xml><?xml version="1.0" encoding="utf-8"?>
<ds:datastoreItem xmlns:ds="http://schemas.openxmlformats.org/officeDocument/2006/customXml" ds:itemID="{9FF3A022-14CF-46D5-8131-E943E7D1100E}"/>
</file>

<file path=docProps/app.xml><?xml version="1.0" encoding="utf-8"?>
<Properties xmlns="http://schemas.openxmlformats.org/officeDocument/2006/extended-properties" xmlns:vt="http://schemas.openxmlformats.org/officeDocument/2006/docPropsVTypes">
  <Application>Microsoft Excel Online</Application>
  <Manager/>
  <Company>Allianz Technology</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Gina Paola Garcia Quintero</dc:creator>
  <cp:keywords/>
  <dc:description/>
  <cp:lastModifiedBy/>
  <cp:revision/>
  <dcterms:created xsi:type="dcterms:W3CDTF">2020-12-07T14:41:17Z</dcterms:created>
  <dcterms:modified xsi:type="dcterms:W3CDTF">2025-03-28T21:53:35Z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tadata">
    <vt:lpwstr>b7988hualzfd</vt:lpwstr>
  </property>
  <property fmtid="{D5CDD505-2E9C-101B-9397-08002B2CF9AE}" pid="3" name="OfficeDocumentSecurity_07122020111016">
    <vt:lpwstr>07122020111016;CE02653;0</vt:lpwstr>
  </property>
  <property fmtid="{D5CDD505-2E9C-101B-9397-08002B2CF9AE}" pid="4" name="OfficeDocumentSecurity_15122020100451">
    <vt:lpwstr>15122020100451;CE02653;0</vt:lpwstr>
  </property>
  <property fmtid="{D5CDD505-2E9C-101B-9397-08002B2CF9AE}" pid="5" name="OfficeDocumentSecurity_15122020103405">
    <vt:lpwstr>15122020103405;CE02653;0</vt:lpwstr>
  </property>
  <property fmtid="{D5CDD505-2E9C-101B-9397-08002B2CF9AE}" pid="6" name="OfficeDocumentSecurity_15122020142029">
    <vt:lpwstr>15122020142029;CE02653;0</vt:lpwstr>
  </property>
  <property fmtid="{D5CDD505-2E9C-101B-9397-08002B2CF9AE}" pid="7" name="OfficeDocumentSecurity_06082021134355">
    <vt:lpwstr>06082021134355;CE02653;0</vt:lpwstr>
  </property>
  <property fmtid="{D5CDD505-2E9C-101B-9397-08002B2CF9AE}" pid="8" name="OfficeDocumentSecurity_06082021135606">
    <vt:lpwstr>06082021135606;CE02653;0</vt:lpwstr>
  </property>
  <property fmtid="{D5CDD505-2E9C-101B-9397-08002B2CF9AE}" pid="9" name="OfficeDocumentSecurity_06082021135659">
    <vt:lpwstr>06082021135659;CE02653;0</vt:lpwstr>
  </property>
  <property fmtid="{D5CDD505-2E9C-101B-9397-08002B2CF9AE}" pid="10" name="OfficeDocumentSecurity_06082021141510">
    <vt:lpwstr>06082021141510;CE02653;0</vt:lpwstr>
  </property>
  <property fmtid="{D5CDD505-2E9C-101B-9397-08002B2CF9AE}" pid="11" name="OfficeDocumentSecurity_09082021104559">
    <vt:lpwstr>09082021104559;CE02653;0</vt:lpwstr>
  </property>
  <property fmtid="{D5CDD505-2E9C-101B-9397-08002B2CF9AE}" pid="12" name="OfficeDocumentSecurity_09082021105139">
    <vt:lpwstr>09082021105139;CE02653;0</vt:lpwstr>
  </property>
  <property fmtid="{D5CDD505-2E9C-101B-9397-08002B2CF9AE}" pid="13" name="OfficeDocumentSecurity_10082021102046">
    <vt:lpwstr>10082021102046;CE02653;0</vt:lpwstr>
  </property>
  <property fmtid="{D5CDD505-2E9C-101B-9397-08002B2CF9AE}" pid="14" name="OfficeDocumentSecurity_10082021102219">
    <vt:lpwstr>10082021102219;CE02653;0</vt:lpwstr>
  </property>
  <property fmtid="{D5CDD505-2E9C-101B-9397-08002B2CF9AE}" pid="15" name="OfficeDocumentSecurity_10082021103150">
    <vt:lpwstr>10082021103150;CE02653;0</vt:lpwstr>
  </property>
  <property fmtid="{D5CDD505-2E9C-101B-9397-08002B2CF9AE}" pid="16" name="OfficeDocumentSecurity_10082021103225">
    <vt:lpwstr>10082021103225;CE02653;0</vt:lpwstr>
  </property>
  <property fmtid="{D5CDD505-2E9C-101B-9397-08002B2CF9AE}" pid="17" name="OfficeDocumentSecurity_31082021105701">
    <vt:lpwstr>31082021105701;CE02653;0</vt:lpwstr>
  </property>
  <property fmtid="{D5CDD505-2E9C-101B-9397-08002B2CF9AE}" pid="18" name="OfficeDocumentSecurity_31082021111941">
    <vt:lpwstr>31082021111941;CE02653;0</vt:lpwstr>
  </property>
  <property fmtid="{D5CDD505-2E9C-101B-9397-08002B2CF9AE}" pid="19" name="OfficeDocumentSecurity_02092021143847">
    <vt:lpwstr>02092021143847;CE02653;0</vt:lpwstr>
  </property>
  <property fmtid="{D5CDD505-2E9C-101B-9397-08002B2CF9AE}" pid="20" name="OfficeDocumentSecurity_02092021143943">
    <vt:lpwstr>02092021143943;CE02653;0</vt:lpwstr>
  </property>
  <property fmtid="{D5CDD505-2E9C-101B-9397-08002B2CF9AE}" pid="21" name="OfficeDocumentSecurity_02092021144022">
    <vt:lpwstr>02092021144022;CE02653;0</vt:lpwstr>
  </property>
  <property fmtid="{D5CDD505-2E9C-101B-9397-08002B2CF9AE}" pid="22" name="MSIP_Label_863bc15e-e7bf-41c1-bdb3-03882d8a2e2c_Enabled">
    <vt:lpwstr>true</vt:lpwstr>
  </property>
  <property fmtid="{D5CDD505-2E9C-101B-9397-08002B2CF9AE}" pid="23" name="MSIP_Label_863bc15e-e7bf-41c1-bdb3-03882d8a2e2c_SetDate">
    <vt:lpwstr>2023-02-15T12:41:27Z</vt:lpwstr>
  </property>
  <property fmtid="{D5CDD505-2E9C-101B-9397-08002B2CF9AE}" pid="24" name="MSIP_Label_863bc15e-e7bf-41c1-bdb3-03882d8a2e2c_Method">
    <vt:lpwstr>Privileged</vt:lpwstr>
  </property>
  <property fmtid="{D5CDD505-2E9C-101B-9397-08002B2CF9AE}" pid="25" name="MSIP_Label_863bc15e-e7bf-41c1-bdb3-03882d8a2e2c_Name">
    <vt:lpwstr>863bc15e-e7bf-41c1-bdb3-03882d8a2e2c</vt:lpwstr>
  </property>
  <property fmtid="{D5CDD505-2E9C-101B-9397-08002B2CF9AE}" pid="26" name="MSIP_Label_863bc15e-e7bf-41c1-bdb3-03882d8a2e2c_SiteId">
    <vt:lpwstr>6e06e42d-6925-47c6-b9e7-9581c7ca302a</vt:lpwstr>
  </property>
  <property fmtid="{D5CDD505-2E9C-101B-9397-08002B2CF9AE}" pid="27" name="MSIP_Label_863bc15e-e7bf-41c1-bdb3-03882d8a2e2c_ActionId">
    <vt:lpwstr>ecc5e9df-e1db-4698-8463-abf3c56b12d7</vt:lpwstr>
  </property>
  <property fmtid="{D5CDD505-2E9C-101B-9397-08002B2CF9AE}" pid="28" name="MSIP_Label_863bc15e-e7bf-41c1-bdb3-03882d8a2e2c_ContentBits">
    <vt:lpwstr>1</vt:lpwstr>
  </property>
  <property fmtid="{D5CDD505-2E9C-101B-9397-08002B2CF9AE}" pid="29" name="ContentTypeId">
    <vt:lpwstr>0x0101002C92A54D8AB3014FADD0201C99992F62</vt:lpwstr>
  </property>
</Properties>
</file>