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YULIANA JACOME\Documents\GHA ABOGADOS\ASIGNACION DE SUSTANCIACION\CONTESTACIONES\DORIS SANCHEZ vs ALLIANZ\"/>
    </mc:Choice>
  </mc:AlternateContent>
  <xr:revisionPtr revIDLastSave="0" documentId="13_ncr:1_{B51E5BA5-FE47-4800-8D8F-88905B0A3391}" xr6:coauthVersionLast="47" xr6:coauthVersionMax="47" xr10:uidLastSave="{00000000-0000-0000-0000-000000000000}"/>
  <bookViews>
    <workbookView xWindow="-120" yWindow="-120" windowWidth="20730" windowHeight="111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<sst xmlns="http://schemas.openxmlformats.org/spreadsheetml/2006/main" count="310" uniqueCount="205">
  <si>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</si>
  <si>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</si>
  <si>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</si>
  <si>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</si>
  <si>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</si>
  <si>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</si>
  <si>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</si>
  <si>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</si>
  <si>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</si>
  <si>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</si>
  <si>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</si>
  <si>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</si>
  <si>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</si>
  <si>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</si>
  <si>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</si>
  <si>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</si>
  <si>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</si>
  <si>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</si>
  <si>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</si>
  <si>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</si>
  <si>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</si>
  <si>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</si>
  <si>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</si>
  <si>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</si>
  <si>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</si>
  <si>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</si>
  <si>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</si>
  <si>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</si>
  <si>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</si>
  <si>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</si>
  <si>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</si>
  <si>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</si>
  <si>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</si>
  <si>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</si>
  <si>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</si>
  <si>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</si>
  <si>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</si>
  <si>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</si>
  <si>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</si>
  <si>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</si>
  <si>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</si>
  <si>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</si>
  <si>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</si>
  <si>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</si>
  <si>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</si>
  <si>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</si>
  <si>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</si>
  <si>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</si>
  <si>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</si>
  <si>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</si>
  <si>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</si>
  <si>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</si>
  <si>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</si>
  <si>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</si>
  <si>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</si>
  <si>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</si>
  <si>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</si>
  <si>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</si>
  <si>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</si>
  <si>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</si>
  <si>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</si>
  <si>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</si>
  <si>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</si>
  <si>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</si>
  <si>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</si>
  <si>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</si>
  <si>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</si>
  <si>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</si>
  <si>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</si>
  <si>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</si>
  <si>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</si>
  <si>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</si>
  <si>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</si>
  <si>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</si>
  <si>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</si>
  <si>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</si>
  <si>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</si>
  <si>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</si>
  <si>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</si>
  <si>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</si>
  <si>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</si>
  <si>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</si>
  <si>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</si>
  <si>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</si>
  <si>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</si>
  <si>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</si>
  <si>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</si>
  <si>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</si>
  <si>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</si>
  <si>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</si>
  <si>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</si>
  <si>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</si>
  <si>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</si>
  <si>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</si>
  <si>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</si>
  <si>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</si>
  <si>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</si>
  <si>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</si>
  <si>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</si>
  <si>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</si>
  <si>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</si>
  <si>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</si>
  <si>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</si>
  <si>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</si>
  <si>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</si>
  <si>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</si>
  <si>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</si>
  <si>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</si>
  <si>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</si>
  <si>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</si>
  <si>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</si>
  <si>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</si>
  <si>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</si>
  <si>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</si>
  <si>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</si>
  <si>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</si>
  <si>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</si>
  <si>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</si>
  <si>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</si>
  <si>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</si>
  <si>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</si>
  <si>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</si>
  <si>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</si>
  <si>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</si>
  <si>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</si>
  <si>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</si>
  <si>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</si>
  <si>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</si>
  <si>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</si>
  <si>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</si>
  <si>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</si>
  <si>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</si>
  <si>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</si>
  <si>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</si>
  <si>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</si>
  <si>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</si>
  <si>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</si>
  <si>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</si>
  <si>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</si>
  <si>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</si>
  <si>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</si>
  <si>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</si>
  <si>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</si>
  <si>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</si>
  <si>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</si>
  <si>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</si>
  <si>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</si>
  <si>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</si>
  <si>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</si>
  <si>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</si>
  <si>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</si>
  <si>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</si>
  <si>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</si>
  <si>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</si>
  <si>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</si>
  <si>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</si>
  <si>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</si>
  <si>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</si>
  <si>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</si>
  <si>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</si>
  <si>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</si>
  <si>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</si>
  <si>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</si>
  <si>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</si>
  <si>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</si>
  <si>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</si>
  <si>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</si>
  <si>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</si>
  <si>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</si>
  <si>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</si>
  <si>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</si>
  <si>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</si>
  <si>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</si>
  <si>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</si>
  <si>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</si>
  <si>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</si>
  <si>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</si>
  <si>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</si>
  <si>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</si>
  <si>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</si>
  <si>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</si>
  <si>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</si>
  <si>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</si>
  <si>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</si>
  <si>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</si>
  <si>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</si>
  <si>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</si>
  <si>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</si>
  <si>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</si>
  <si>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</si>
  <si>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</si>
  <si>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</si>
  <si>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</si>
  <si>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</si>
  <si>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</si>
  <si>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</si>
  <si>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ALLIANZ SEGUROS S.A.</t>
  </si>
  <si>
    <t>110014189051-2024-00055-00</t>
  </si>
  <si>
    <t>JUZGADO 51 DE PEQUEÑAS CAUSAS Y COMPETENCIA MÚLTIPLE DE BOGOTÁ D.C.</t>
  </si>
  <si>
    <t>DORIS LORENA SANCHEZ GONZALEZ</t>
  </si>
  <si>
    <t>022759242/ 3197</t>
  </si>
  <si>
    <t>HVP-814</t>
  </si>
  <si>
    <t>NO APLICA- 22/12/2023 OBJETA RECLAMACIÓN</t>
  </si>
  <si>
    <t>NO APLICA-MEDIDA CAUTELAR DE INSCRIPCIÓN DE DEMANDA SOBRE INMUEBLE DE PROPIEDAD DE LA COMPAÑÍA MI No. 290-190501</t>
  </si>
  <si>
    <t>EL 10 DE DICIEMBRE DE 2023 OCURRE EL HURTO DEL VEHICULO DE PLACA HVP-814 EN BOGOTÁ, MIENTRAS ERA CONDUCIDO POR EL SEÑOR CRISTIAN DAVID SANCHEZ GONZALEZ, HERMANO DE LA PROPIETARIA DORIS LORENA SANCHEZ GONZALEZ. DICHO VEHICULO CUENTA CON PÓLIZA DE SEGURO AUTO CLONICO LIVIANOS PARTICULARES No. 022759242/ 3197, EL CUAL OSTENTA COMO ASEGURADA A LA SEÑORA DORIS LORENA SANCHEZ GONZALEZ, Y COMO BENEFICIARIO A VEHIGRUPO SAS, POR LO QUE LOS DEMANDANTES PRESENTARON RECLAMACIÓN ANTE ALLIANZ SEGUROS S.A. SOLICITANDO INDEMNIZACIÓN POR EL AMPARO DE HURTO, MISMA QUE FUE OBJETADA POR LA COMPAÑÍA EL 22 DE DICIEMBRE DE 2023, POSTERIORMENTE SE PRESENTÓ RECONSIDERACIÓN EL 23 DE ENERO DE 2024, MISMA QUE FUE RESPONDIDA EL 8 DE FEBRERO DE 2024 CONFIRMANDO COMUNICADO DEL 27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</si>
</sst>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0" fontId="6" fillId="0" borderId="1"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6" fillId="0" borderId="1" xfId="3"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abSelected="1" topLeftCell="A4" zoomScale="110" zoomScaleNormal="110" workbookViewId="0">
      <selection activeCell="B13" sqref="B13:C13"/>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159</v>
      </c>
      <c r="B2" s="62" t="s">
        <v>197</v>
      </c>
      <c r="C2" s="63"/>
    </row>
    <row r="3" spans="1:3" x14ac:dyDescent="0.25">
      <c r="A3" s="5" t="s">
        <v>126</v>
      </c>
      <c r="B3" s="58" t="s">
        <v>198</v>
      </c>
      <c r="C3" s="59"/>
    </row>
    <row r="4" spans="1:3" x14ac:dyDescent="0.25">
      <c r="A4" s="5" t="s">
        <v>138</v>
      </c>
      <c r="B4" s="58" t="s">
        <v>196</v>
      </c>
      <c r="C4" s="59"/>
    </row>
    <row r="5" spans="1:3" ht="20.25" customHeight="1" x14ac:dyDescent="0.25">
      <c r="A5" s="5" t="s">
        <v>139</v>
      </c>
      <c r="B5" s="64" t="s">
        <v>199</v>
      </c>
      <c r="C5" s="59"/>
    </row>
    <row r="6" spans="1:3" x14ac:dyDescent="0.25">
      <c r="A6" s="5" t="s">
        <v>140</v>
      </c>
      <c r="B6" s="56" t="s">
        <v>104</v>
      </c>
      <c r="C6" s="56"/>
    </row>
    <row r="7" spans="1:3" x14ac:dyDescent="0.25">
      <c r="A7" s="25" t="s">
        <v>141</v>
      </c>
      <c r="B7" s="58" t="s">
        <v>113</v>
      </c>
      <c r="C7" s="59"/>
    </row>
    <row r="8" spans="1:3" ht="23.1" customHeight="1" x14ac:dyDescent="0.25">
      <c r="A8" s="26" t="s">
        <v>142</v>
      </c>
      <c r="B8" s="56" t="s">
        <v>124</v>
      </c>
      <c r="C8" s="56"/>
    </row>
    <row r="9" spans="1:3" x14ac:dyDescent="0.25">
      <c r="A9" s="26" t="s">
        <v>143</v>
      </c>
      <c r="B9" s="54" t="s">
        <v>124</v>
      </c>
      <c r="C9" s="54"/>
    </row>
    <row r="10" spans="1:3" x14ac:dyDescent="0.25">
      <c r="A10" s="26" t="s">
        <v>144</v>
      </c>
      <c r="B10" s="57" t="s">
        <v>124</v>
      </c>
      <c r="C10" s="57"/>
    </row>
    <row r="11" spans="1:3" ht="30" customHeight="1" x14ac:dyDescent="0.25">
      <c r="A11" s="27" t="s">
        <v>145</v>
      </c>
      <c r="B11" s="57" t="s">
        <v>124</v>
      </c>
      <c r="C11" s="57"/>
    </row>
    <row r="12" spans="1:3" ht="30" customHeight="1" x14ac:dyDescent="0.25">
      <c r="A12" s="5" t="s">
        <v>146</v>
      </c>
      <c r="B12" s="72" t="s">
        <v>124</v>
      </c>
      <c r="C12" s="57"/>
    </row>
    <row r="13" spans="1:3" x14ac:dyDescent="0.25">
      <c r="A13" s="5" t="s">
        <v>147</v>
      </c>
      <c r="B13" s="56" t="s">
        <v>124</v>
      </c>
      <c r="C13" s="56"/>
    </row>
    <row r="14" spans="1:3" x14ac:dyDescent="0.25">
      <c r="A14" s="5" t="s">
        <v>148</v>
      </c>
      <c r="B14" s="66" t="s">
        <v>124</v>
      </c>
      <c r="C14" s="56"/>
    </row>
    <row r="15" spans="1:3" x14ac:dyDescent="0.25">
      <c r="A15" s="5" t="s">
        <v>149</v>
      </c>
      <c r="B15" s="56" t="s">
        <v>124</v>
      </c>
      <c r="C15" s="56"/>
    </row>
    <row r="16" spans="1:3" x14ac:dyDescent="0.25">
      <c r="A16" s="5" t="s">
        <v>150</v>
      </c>
      <c r="B16" s="66" t="s">
        <v>124</v>
      </c>
      <c r="C16" s="56"/>
    </row>
    <row r="17" spans="1:3 16384:16384" ht="15" customHeight="1" x14ac:dyDescent="0.25">
      <c r="A17" s="5" t="s">
        <v>151</v>
      </c>
      <c r="B17" s="66" t="s">
        <v>124</v>
      </c>
      <c r="C17" s="56"/>
    </row>
    <row r="18" spans="1:3 16384:16384" x14ac:dyDescent="0.25">
      <c r="A18" s="5" t="s">
        <v>152</v>
      </c>
      <c r="B18" s="57" t="s">
        <v>124</v>
      </c>
      <c r="C18" s="57"/>
    </row>
    <row r="19" spans="1:3 16384:16384" ht="18.75" customHeight="1" x14ac:dyDescent="0.25">
      <c r="A19" s="5" t="s">
        <v>153</v>
      </c>
      <c r="B19" s="60" t="s">
        <v>124</v>
      </c>
      <c r="C19" s="61"/>
    </row>
    <row r="20" spans="1:3 16384:16384" x14ac:dyDescent="0.25">
      <c r="A20" s="5" t="s">
        <v>154</v>
      </c>
      <c r="B20" s="56" t="s">
        <v>124</v>
      </c>
      <c r="C20" s="56"/>
    </row>
    <row r="21" spans="1:3 16384:16384" ht="17.25" customHeight="1" x14ac:dyDescent="0.25">
      <c r="A21" s="5" t="s">
        <v>155</v>
      </c>
      <c r="B21" s="56" t="s">
        <v>124</v>
      </c>
      <c r="C21" s="56"/>
    </row>
    <row r="22" spans="1:3 16384:16384" x14ac:dyDescent="0.25">
      <c r="A22" s="26" t="s">
        <v>156</v>
      </c>
      <c r="B22" s="71">
        <v>45270</v>
      </c>
      <c r="C22" s="70"/>
    </row>
    <row r="23" spans="1:3 16384:16384" x14ac:dyDescent="0.25">
      <c r="A23" s="26" t="s">
        <v>157</v>
      </c>
      <c r="B23" s="71" t="s">
        <v>203</v>
      </c>
      <c r="C23" s="71"/>
    </row>
    <row r="24" spans="1:3 16384:16384" x14ac:dyDescent="0.25">
      <c r="A24" s="26" t="s">
        <v>158</v>
      </c>
      <c r="B24" s="71" t="s">
        <v>202</v>
      </c>
      <c r="C24" s="71"/>
    </row>
    <row r="25" spans="1:3 16384:16384" x14ac:dyDescent="0.25">
      <c r="A25" s="65" t="s">
        <v>120</v>
      </c>
      <c r="B25" s="70" t="s">
        <v>204</v>
      </c>
      <c r="C25" s="54"/>
    </row>
    <row r="26" spans="1:3 16384:16384" x14ac:dyDescent="0.25">
      <c r="A26" s="65"/>
      <c r="B26" s="54"/>
      <c r="C26" s="54"/>
    </row>
    <row r="27" spans="1:3 16384:16384" ht="100.5" customHeight="1" x14ac:dyDescent="0.25">
      <c r="A27" s="65"/>
      <c r="B27" s="54"/>
      <c r="C27" s="54"/>
    </row>
    <row r="28" spans="1:3 16384:16384" x14ac:dyDescent="0.25">
      <c r="A28" s="26" t="s">
        <v>160</v>
      </c>
      <c r="B28" s="54" t="s">
        <v>199</v>
      </c>
      <c r="C28" s="54"/>
      <c r="XFD28" s="53"/>
    </row>
    <row r="29" spans="1:3 16384:16384" x14ac:dyDescent="0.25">
      <c r="A29" s="26" t="s">
        <v>161</v>
      </c>
      <c r="B29" s="54">
        <v>1101175731</v>
      </c>
      <c r="C29" s="54"/>
    </row>
    <row r="30" spans="1:3 16384:16384" x14ac:dyDescent="0.25">
      <c r="A30" s="26" t="s">
        <v>162</v>
      </c>
      <c r="B30" s="54" t="s">
        <v>201</v>
      </c>
      <c r="C30" s="54"/>
    </row>
    <row r="31" spans="1:3 16384:16384" x14ac:dyDescent="0.25">
      <c r="A31" s="26" t="s">
        <v>163</v>
      </c>
      <c r="B31" s="67" t="s">
        <v>200</v>
      </c>
      <c r="C31" s="67"/>
    </row>
    <row r="32" spans="1:3 16384:16384" x14ac:dyDescent="0.25">
      <c r="A32" s="26" t="s">
        <v>164</v>
      </c>
      <c r="B32" s="68">
        <v>45734</v>
      </c>
      <c r="C32" s="69"/>
    </row>
    <row r="33" spans="1:3" x14ac:dyDescent="0.25">
      <c r="A33" s="5" t="s">
        <v>165</v>
      </c>
      <c r="B33" s="66">
        <v>45730</v>
      </c>
      <c r="C33" s="66"/>
    </row>
    <row r="34" spans="1:3" ht="45" x14ac:dyDescent="0.25">
      <c r="A34" s="5" t="s">
        <v>166</v>
      </c>
      <c r="B34" s="66">
        <v>45749</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3" t="s">
        <v>10</v>
      </c>
      <c r="B1" s="93"/>
      <c r="C1" s="93"/>
    </row>
    <row r="2" spans="1:3" ht="15.75" customHeight="1" x14ac:dyDescent="0.25">
      <c r="A2" s="20" t="s">
        <v>11</v>
      </c>
      <c r="B2" s="97" t="s">
        <v>193</v>
      </c>
      <c r="C2" s="98"/>
    </row>
    <row r="3" spans="1:3" s="2" customFormat="1" x14ac:dyDescent="0.25">
      <c r="A3" s="5" t="s">
        <v>1</v>
      </c>
      <c r="B3" s="79" t="str">
        <f>'AUTOS  NOTA 322'!B2:C2</f>
        <v>110014189051-2024-00055-00</v>
      </c>
      <c r="C3" s="79"/>
    </row>
    <row r="4" spans="1:3" s="2" customFormat="1" x14ac:dyDescent="0.25">
      <c r="A4" s="5" t="s">
        <v>2</v>
      </c>
      <c r="B4" s="79" t="str">
        <f>'AUTOS  NOTA 322'!B3:C3</f>
        <v>JUZGADO 51 DE PEQUEÑAS CAUSAS Y COMPETENCIA MÚLTIPLE DE BOGOTÁ D.C.</v>
      </c>
      <c r="C4" s="79"/>
    </row>
    <row r="5" spans="1:3" s="2" customFormat="1" x14ac:dyDescent="0.25">
      <c r="A5" s="5" t="s">
        <v>3</v>
      </c>
      <c r="B5" s="79" t="str">
        <f>'AUTOS  NOTA 322'!B4:C4</f>
        <v>ALLIANZ SEGUROS S.A.</v>
      </c>
      <c r="C5" s="79"/>
    </row>
    <row r="6" spans="1:3" s="2" customFormat="1" x14ac:dyDescent="0.25">
      <c r="A6" s="5" t="s">
        <v>4</v>
      </c>
      <c r="B6" s="79" t="str">
        <f>'AUTOS  NOTA 322'!B5:C5</f>
        <v>DORIS LORENA SANCHEZ GONZALEZ</v>
      </c>
      <c r="C6" s="79"/>
    </row>
    <row r="7" spans="1:3" s="2" customFormat="1" x14ac:dyDescent="0.25">
      <c r="A7" s="5" t="s">
        <v>5</v>
      </c>
      <c r="B7" s="79" t="str">
        <f>'AUTOS  NOTA 322'!B6:C6</f>
        <v>DEMANDA DIRECTA</v>
      </c>
      <c r="C7" s="79"/>
    </row>
    <row r="8" spans="1:3" s="2" customFormat="1" x14ac:dyDescent="0.25">
      <c r="A8" s="29" t="s">
        <v>101</v>
      </c>
      <c r="B8" s="79" t="str">
        <f>'AUTOS  NOTA 322'!B7:C8</f>
        <v>NO APLICA</v>
      </c>
      <c r="C8" s="79"/>
    </row>
    <row r="9" spans="1:3" x14ac:dyDescent="0.25">
      <c r="A9" s="20" t="s">
        <v>12</v>
      </c>
      <c r="B9" s="79"/>
      <c r="C9" s="79"/>
    </row>
    <row r="10" spans="1:3" x14ac:dyDescent="0.25">
      <c r="A10" s="20" t="s">
        <v>9</v>
      </c>
      <c r="B10" s="79" t="s">
        <v>106</v>
      </c>
      <c r="C10" s="79"/>
    </row>
    <row r="11" spans="1:3" x14ac:dyDescent="0.25">
      <c r="A11" s="20" t="s">
        <v>13</v>
      </c>
      <c r="B11" s="75">
        <v>0</v>
      </c>
      <c r="C11" s="76"/>
    </row>
    <row r="12" spans="1:3" x14ac:dyDescent="0.25">
      <c r="A12" s="20" t="s">
        <v>115</v>
      </c>
      <c r="B12" s="75">
        <v>0</v>
      </c>
      <c r="C12" s="76"/>
    </row>
    <row r="13" spans="1:3" x14ac:dyDescent="0.25">
      <c r="A13" s="20" t="s">
        <v>14</v>
      </c>
      <c r="B13" s="94"/>
      <c r="C13" s="95"/>
    </row>
    <row r="14" spans="1:3" x14ac:dyDescent="0.25">
      <c r="A14" s="20" t="s">
        <v>15</v>
      </c>
      <c r="B14" s="96"/>
      <c r="C14" s="79"/>
    </row>
    <row r="15" spans="1:3" x14ac:dyDescent="0.25">
      <c r="A15" s="20" t="s">
        <v>16</v>
      </c>
      <c r="B15" s="79"/>
      <c r="C15" s="79"/>
    </row>
    <row r="16" spans="1:3" x14ac:dyDescent="0.25">
      <c r="A16" s="20" t="s">
        <v>18</v>
      </c>
      <c r="B16" s="79"/>
      <c r="C16" s="79"/>
    </row>
    <row r="17" spans="1:3" x14ac:dyDescent="0.25">
      <c r="A17" s="80" t="s">
        <v>19</v>
      </c>
      <c r="B17" s="79"/>
      <c r="C17" s="79"/>
    </row>
    <row r="18" spans="1:3" x14ac:dyDescent="0.25">
      <c r="A18" s="81"/>
      <c r="B18" s="10" t="s">
        <v>21</v>
      </c>
      <c r="C18" s="10" t="s">
        <v>22</v>
      </c>
    </row>
    <row r="19" spans="1:3" x14ac:dyDescent="0.25">
      <c r="A19" s="81"/>
      <c r="B19" s="6" t="s">
        <v>118</v>
      </c>
      <c r="C19" s="6"/>
    </row>
    <row r="20" spans="1:3" x14ac:dyDescent="0.25">
      <c r="A20" s="81"/>
      <c r="B20" s="6"/>
      <c r="C20" s="6"/>
    </row>
    <row r="21" spans="1:3" x14ac:dyDescent="0.25">
      <c r="A21" s="82"/>
      <c r="B21" s="6"/>
      <c r="C21" s="6"/>
    </row>
    <row r="22" spans="1:3" x14ac:dyDescent="0.25">
      <c r="A22" s="20" t="s">
        <v>23</v>
      </c>
      <c r="B22" s="79"/>
      <c r="C22" s="79"/>
    </row>
    <row r="23" spans="1:3" x14ac:dyDescent="0.25">
      <c r="A23" s="20" t="s">
        <v>24</v>
      </c>
      <c r="B23" s="83"/>
      <c r="C23" s="84"/>
    </row>
    <row r="24" spans="1:3" x14ac:dyDescent="0.25">
      <c r="A24" s="20" t="s">
        <v>25</v>
      </c>
      <c r="B24" s="79"/>
      <c r="C24" s="79"/>
    </row>
    <row r="25" spans="1:3" x14ac:dyDescent="0.25">
      <c r="A25" s="20" t="s">
        <v>26</v>
      </c>
      <c r="B25" s="79"/>
      <c r="C25" s="79"/>
    </row>
    <row r="26" spans="1:3" x14ac:dyDescent="0.25">
      <c r="A26" s="20" t="s">
        <v>28</v>
      </c>
      <c r="B26" s="79"/>
      <c r="C26" s="79"/>
    </row>
    <row r="27" spans="1:3" x14ac:dyDescent="0.25">
      <c r="A27" s="19" t="s">
        <v>29</v>
      </c>
      <c r="B27" s="79"/>
      <c r="C27" s="79"/>
    </row>
    <row r="28" spans="1:3" x14ac:dyDescent="0.25">
      <c r="A28" s="85" t="s">
        <v>30</v>
      </c>
      <c r="B28" s="85"/>
      <c r="C28" s="85"/>
    </row>
    <row r="29" spans="1:3" x14ac:dyDescent="0.25">
      <c r="A29" s="77" t="s">
        <v>31</v>
      </c>
      <c r="B29" s="78"/>
      <c r="C29" s="11"/>
    </row>
    <row r="30" spans="1:3" x14ac:dyDescent="0.25">
      <c r="A30" s="77" t="s">
        <v>32</v>
      </c>
      <c r="B30" s="78"/>
      <c r="C30" s="11"/>
    </row>
    <row r="31" spans="1:3" x14ac:dyDescent="0.25">
      <c r="A31" s="77" t="s">
        <v>33</v>
      </c>
      <c r="B31" s="78"/>
      <c r="C31" s="12"/>
    </row>
    <row r="32" spans="1:3" x14ac:dyDescent="0.25">
      <c r="A32" s="77" t="s">
        <v>34</v>
      </c>
      <c r="B32" s="78"/>
      <c r="C32" s="11"/>
    </row>
    <row r="33" spans="1:3" x14ac:dyDescent="0.25">
      <c r="A33" s="77" t="s">
        <v>35</v>
      </c>
      <c r="B33" s="78"/>
      <c r="C33" s="11"/>
    </row>
    <row r="34" spans="1:3" x14ac:dyDescent="0.25">
      <c r="A34" s="77" t="s">
        <v>36</v>
      </c>
      <c r="B34" s="78"/>
      <c r="C34" s="13"/>
    </row>
    <row r="35" spans="1:3" x14ac:dyDescent="0.25">
      <c r="A35" s="73" t="s">
        <v>37</v>
      </c>
      <c r="B35" s="74"/>
      <c r="C35" s="14"/>
    </row>
    <row r="36" spans="1:3" x14ac:dyDescent="0.25">
      <c r="A36" s="73" t="s">
        <v>38</v>
      </c>
      <c r="B36" s="74"/>
      <c r="C36" s="15"/>
    </row>
    <row r="37" spans="1:3" x14ac:dyDescent="0.25">
      <c r="A37" s="86" t="s">
        <v>39</v>
      </c>
      <c r="B37" s="87"/>
      <c r="C37" s="15"/>
    </row>
    <row r="38" spans="1:3" x14ac:dyDescent="0.25">
      <c r="A38" s="88"/>
      <c r="B38" s="89"/>
      <c r="C38" s="15"/>
    </row>
    <row r="39" spans="1:3" x14ac:dyDescent="0.25">
      <c r="A39" s="90"/>
      <c r="B39" s="91"/>
      <c r="C39" s="15"/>
    </row>
    <row r="40" spans="1:3" x14ac:dyDescent="0.25">
      <c r="A40" s="92" t="s">
        <v>40</v>
      </c>
      <c r="B40" s="92"/>
      <c r="C40" s="92"/>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6" t="s">
        <v>50</v>
      </c>
      <c r="B1" s="116"/>
      <c r="C1" s="116"/>
    </row>
    <row r="2" spans="1:9" ht="15" customHeight="1" x14ac:dyDescent="0.25">
      <c r="A2" s="33" t="s">
        <v>11</v>
      </c>
      <c r="B2" s="101" t="str">
        <f>'AUTOS NOTA 321'!B2:C2</f>
        <v>SINIESTRO   APL</v>
      </c>
      <c r="C2" s="102"/>
    </row>
    <row r="3" spans="1:9" x14ac:dyDescent="0.25">
      <c r="A3" s="34" t="s">
        <v>1</v>
      </c>
      <c r="B3" s="117" t="str">
        <f>'AUTOS  NOTA 322'!B2:C2</f>
        <v>110014189051-2024-00055-00</v>
      </c>
      <c r="C3" s="117"/>
    </row>
    <row r="4" spans="1:9" x14ac:dyDescent="0.25">
      <c r="A4" s="34" t="s">
        <v>2</v>
      </c>
      <c r="B4" s="117" t="str">
        <f>'AUTOS  NOTA 322'!B3:C3</f>
        <v>JUZGADO 51 DE PEQUEÑAS CAUSAS Y COMPETENCIA MÚLTIPLE DE BOGOTÁ D.C.</v>
      </c>
      <c r="C4" s="117"/>
    </row>
    <row r="5" spans="1:9" x14ac:dyDescent="0.25">
      <c r="A5" s="34" t="s">
        <v>3</v>
      </c>
      <c r="B5" s="117" t="str">
        <f>'AUTOS  NOTA 322'!B4:C4</f>
        <v>ALLIANZ SEGUROS S.A.</v>
      </c>
      <c r="C5" s="117"/>
    </row>
    <row r="6" spans="1:9" ht="15" customHeight="1" x14ac:dyDescent="0.25">
      <c r="A6" s="34" t="s">
        <v>4</v>
      </c>
      <c r="B6" s="117" t="str">
        <f>'AUTOS  NOTA 322'!B5:C5</f>
        <v>DORIS LORENA SANCHEZ GONZALEZ</v>
      </c>
      <c r="C6" s="117"/>
    </row>
    <row r="7" spans="1:9" x14ac:dyDescent="0.25">
      <c r="A7" s="34" t="s">
        <v>5</v>
      </c>
      <c r="B7" s="117" t="str">
        <f>'AUTOS  NOTA 322'!B6:C6</f>
        <v>DEMANDA DIRECTA</v>
      </c>
      <c r="C7" s="117"/>
    </row>
    <row r="8" spans="1:9" x14ac:dyDescent="0.25">
      <c r="A8" s="36" t="s">
        <v>101</v>
      </c>
      <c r="B8" s="117" t="str">
        <f>'AUTOS  NOTA 322'!B7:C8</f>
        <v>NO APLICA</v>
      </c>
      <c r="C8" s="117"/>
    </row>
    <row r="9" spans="1:9" x14ac:dyDescent="0.25">
      <c r="A9" s="34" t="s">
        <v>51</v>
      </c>
      <c r="B9" s="114">
        <f>SUM(C11,C12,C14,C15,C17)</f>
        <v>0</v>
      </c>
      <c r="C9" s="115"/>
    </row>
    <row r="10" spans="1:9" x14ac:dyDescent="0.25">
      <c r="A10" s="118" t="s">
        <v>52</v>
      </c>
      <c r="B10" s="106" t="s">
        <v>53</v>
      </c>
      <c r="C10" s="107"/>
    </row>
    <row r="11" spans="1:9" x14ac:dyDescent="0.25">
      <c r="A11" s="118"/>
      <c r="B11" s="35" t="s">
        <v>54</v>
      </c>
      <c r="C11" s="30"/>
    </row>
    <row r="12" spans="1:9" x14ac:dyDescent="0.25">
      <c r="A12" s="118"/>
      <c r="B12" s="35" t="s">
        <v>55</v>
      </c>
      <c r="C12" s="30"/>
    </row>
    <row r="13" spans="1:9" x14ac:dyDescent="0.25">
      <c r="A13" s="118"/>
      <c r="B13" s="106"/>
      <c r="C13" s="107"/>
    </row>
    <row r="14" spans="1:9" x14ac:dyDescent="0.25">
      <c r="A14" s="118"/>
      <c r="B14" s="35" t="s">
        <v>98</v>
      </c>
      <c r="C14" s="38"/>
    </row>
    <row r="15" spans="1:9" x14ac:dyDescent="0.25">
      <c r="A15" s="118"/>
      <c r="B15" s="35" t="s">
        <v>99</v>
      </c>
      <c r="C15" s="38"/>
      <c r="E15" s="41" t="s">
        <v>57</v>
      </c>
      <c r="F15" s="42">
        <v>0.7</v>
      </c>
    </row>
    <row r="16" spans="1:9" x14ac:dyDescent="0.25">
      <c r="A16" s="118"/>
      <c r="B16" s="106" t="s">
        <v>58</v>
      </c>
      <c r="C16" s="107"/>
      <c r="E16" s="41" t="s">
        <v>59</v>
      </c>
      <c r="F16" s="43">
        <v>0.3</v>
      </c>
      <c r="I16" s="44"/>
    </row>
    <row r="17" spans="1:9" x14ac:dyDescent="0.25">
      <c r="A17" s="118"/>
      <c r="B17" s="35"/>
      <c r="C17" s="39"/>
      <c r="F17" s="45"/>
      <c r="I17" s="44"/>
    </row>
    <row r="18" spans="1:9" ht="23.25" customHeight="1" x14ac:dyDescent="0.25">
      <c r="A18" s="37" t="s">
        <v>60</v>
      </c>
      <c r="B18" s="101" t="s">
        <v>57</v>
      </c>
      <c r="C18" s="102"/>
    </row>
    <row r="19" spans="1:9" ht="30" x14ac:dyDescent="0.25">
      <c r="A19" s="34" t="s">
        <v>62</v>
      </c>
      <c r="B19" s="108"/>
      <c r="C19" s="109"/>
    </row>
    <row r="20" spans="1:9" ht="15" customHeight="1" x14ac:dyDescent="0.25">
      <c r="A20" s="46" t="s">
        <v>63</v>
      </c>
      <c r="B20" s="103">
        <f>((C22+C23+C25+C26+C30+C28+C32+C34+C29+C33)-C37-C38)*C36*C39</f>
        <v>0</v>
      </c>
      <c r="C20" s="103"/>
    </row>
    <row r="21" spans="1:9" x14ac:dyDescent="0.25">
      <c r="A21" s="37" t="s">
        <v>64</v>
      </c>
      <c r="B21" s="110" t="s">
        <v>53</v>
      </c>
      <c r="C21" s="111"/>
    </row>
    <row r="22" spans="1:9" x14ac:dyDescent="0.25">
      <c r="A22" s="99"/>
      <c r="B22" s="35" t="s">
        <v>54</v>
      </c>
      <c r="C22" s="30"/>
    </row>
    <row r="23" spans="1:9" x14ac:dyDescent="0.25">
      <c r="A23" s="100"/>
      <c r="B23" s="35" t="s">
        <v>55</v>
      </c>
      <c r="C23" s="30">
        <v>0</v>
      </c>
    </row>
    <row r="24" spans="1:9" x14ac:dyDescent="0.25">
      <c r="A24" s="100"/>
      <c r="B24" s="106" t="s">
        <v>56</v>
      </c>
      <c r="C24" s="107"/>
    </row>
    <row r="25" spans="1:9" x14ac:dyDescent="0.25">
      <c r="A25" s="100"/>
      <c r="B25" s="35" t="s">
        <v>98</v>
      </c>
      <c r="C25" s="30">
        <v>0</v>
      </c>
    </row>
    <row r="26" spans="1:9" ht="29.1" customHeight="1" x14ac:dyDescent="0.25">
      <c r="A26" s="100"/>
      <c r="B26" s="35" t="s">
        <v>100</v>
      </c>
      <c r="C26" s="30">
        <v>0</v>
      </c>
    </row>
    <row r="27" spans="1:9" x14ac:dyDescent="0.25">
      <c r="A27" s="100"/>
      <c r="B27" s="106" t="s">
        <v>121</v>
      </c>
      <c r="C27" s="107"/>
    </row>
    <row r="28" spans="1:9" x14ac:dyDescent="0.25">
      <c r="A28" s="100"/>
      <c r="B28" s="35" t="s">
        <v>130</v>
      </c>
      <c r="C28" s="30">
        <v>0</v>
      </c>
    </row>
    <row r="29" spans="1:9" x14ac:dyDescent="0.25">
      <c r="A29" s="100"/>
      <c r="B29" s="35" t="s">
        <v>54</v>
      </c>
      <c r="C29" s="30"/>
    </row>
    <row r="30" spans="1:9" x14ac:dyDescent="0.25">
      <c r="A30" s="100"/>
      <c r="B30" s="35" t="s">
        <v>55</v>
      </c>
      <c r="C30" s="30">
        <v>0</v>
      </c>
    </row>
    <row r="31" spans="1:9" x14ac:dyDescent="0.25">
      <c r="A31" s="100"/>
      <c r="B31" s="106" t="s">
        <v>122</v>
      </c>
      <c r="C31" s="107"/>
    </row>
    <row r="32" spans="1:9" x14ac:dyDescent="0.25">
      <c r="A32" s="100"/>
      <c r="B32" s="35"/>
      <c r="C32" s="30"/>
    </row>
    <row r="33" spans="1:3" x14ac:dyDescent="0.25">
      <c r="A33" s="100"/>
      <c r="B33" s="35" t="s">
        <v>54</v>
      </c>
      <c r="C33" s="30">
        <v>0</v>
      </c>
    </row>
    <row r="34" spans="1:3" x14ac:dyDescent="0.25">
      <c r="A34" s="100"/>
      <c r="B34" s="35" t="s">
        <v>55</v>
      </c>
      <c r="C34" s="30">
        <v>0</v>
      </c>
    </row>
    <row r="35" spans="1:3" x14ac:dyDescent="0.25">
      <c r="A35" s="100"/>
      <c r="B35" s="106" t="s">
        <v>114</v>
      </c>
      <c r="C35" s="107"/>
    </row>
    <row r="36" spans="1:3" x14ac:dyDescent="0.25">
      <c r="A36" s="100"/>
      <c r="B36" s="35" t="s">
        <v>125</v>
      </c>
      <c r="C36" s="31">
        <v>1</v>
      </c>
    </row>
    <row r="37" spans="1:3" x14ac:dyDescent="0.25">
      <c r="A37" s="100"/>
      <c r="B37" s="35" t="s">
        <v>115</v>
      </c>
      <c r="C37" s="32">
        <v>0</v>
      </c>
    </row>
    <row r="38" spans="1:3" x14ac:dyDescent="0.25">
      <c r="A38" s="100"/>
      <c r="B38" s="35" t="s">
        <v>167</v>
      </c>
      <c r="C38" s="32"/>
    </row>
    <row r="39" spans="1:3" x14ac:dyDescent="0.25">
      <c r="A39" s="100"/>
      <c r="B39" s="35" t="s">
        <v>129</v>
      </c>
      <c r="C39" s="31">
        <v>1</v>
      </c>
    </row>
    <row r="40" spans="1:3" x14ac:dyDescent="0.25">
      <c r="A40" s="47" t="s">
        <v>65</v>
      </c>
      <c r="B40" s="103">
        <f>IFERROR(B20*(VLOOKUP(B18,E15:F17,2,0)),16666)</f>
        <v>0</v>
      </c>
      <c r="C40" s="103"/>
    </row>
    <row r="41" spans="1:3" ht="93" customHeight="1" x14ac:dyDescent="0.25">
      <c r="A41" s="34" t="s">
        <v>123</v>
      </c>
      <c r="B41" s="104"/>
      <c r="C41" s="105"/>
    </row>
    <row r="42" spans="1:3" ht="211.5" customHeight="1" x14ac:dyDescent="0.25">
      <c r="A42" s="34" t="s">
        <v>66</v>
      </c>
      <c r="B42" s="119"/>
      <c r="C42" s="120"/>
    </row>
    <row r="45" spans="1:3" ht="26.25" x14ac:dyDescent="0.25">
      <c r="A45" s="112" t="s">
        <v>168</v>
      </c>
      <c r="B45" s="112"/>
      <c r="C45" s="112"/>
    </row>
    <row r="46" spans="1:3" x14ac:dyDescent="0.25">
      <c r="A46" s="113" t="s">
        <v>169</v>
      </c>
      <c r="B46" s="113"/>
      <c r="C46" s="113"/>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3" t="s">
        <v>67</v>
      </c>
      <c r="B1" s="93"/>
      <c r="C1" s="93"/>
    </row>
    <row r="2" spans="1:3" x14ac:dyDescent="0.25">
      <c r="A2" s="20" t="s">
        <v>11</v>
      </c>
      <c r="B2" s="83" t="str">
        <f>'AUTOS NOTA 324-478'!B2:C2</f>
        <v>SINIESTRO   APL</v>
      </c>
      <c r="C2" s="84"/>
    </row>
    <row r="3" spans="1:3" x14ac:dyDescent="0.25">
      <c r="A3" s="5" t="s">
        <v>1</v>
      </c>
      <c r="B3" s="79" t="str">
        <f>'AUTOS  NOTA 322'!B2:C2</f>
        <v>110014189051-2024-00055-00</v>
      </c>
      <c r="C3" s="79"/>
    </row>
    <row r="4" spans="1:3" x14ac:dyDescent="0.25">
      <c r="A4" s="5" t="s">
        <v>2</v>
      </c>
      <c r="B4" s="79" t="str">
        <f>'AUTOS  NOTA 322'!B3:C3</f>
        <v>JUZGADO 51 DE PEQUEÑAS CAUSAS Y COMPETENCIA MÚLTIPLE DE BOGOTÁ D.C.</v>
      </c>
      <c r="C4" s="79"/>
    </row>
    <row r="5" spans="1:3" x14ac:dyDescent="0.25">
      <c r="A5" s="5" t="s">
        <v>3</v>
      </c>
      <c r="B5" s="79" t="str">
        <f>'AUTOS  NOTA 322'!B4:C4</f>
        <v>ALLIANZ SEGUROS S.A.</v>
      </c>
      <c r="C5" s="79"/>
    </row>
    <row r="6" spans="1:3" ht="15" customHeight="1" x14ac:dyDescent="0.25">
      <c r="A6" s="5" t="s">
        <v>4</v>
      </c>
      <c r="B6" s="79" t="str">
        <f>'AUTOS  NOTA 322'!B5:C5</f>
        <v>DORIS LORENA SANCHEZ GONZALEZ</v>
      </c>
      <c r="C6" s="79"/>
    </row>
    <row r="7" spans="1:3" ht="15" customHeight="1" x14ac:dyDescent="0.25">
      <c r="A7" s="5" t="s">
        <v>5</v>
      </c>
      <c r="B7" s="79" t="str">
        <f>'AUTOS  NOTA 322'!B6:C6</f>
        <v>DEMANDA DIRECTA</v>
      </c>
      <c r="C7" s="79"/>
    </row>
    <row r="8" spans="1:3" ht="15" customHeight="1" x14ac:dyDescent="0.25">
      <c r="A8" s="29" t="s">
        <v>101</v>
      </c>
      <c r="B8" s="79" t="str">
        <f>'AUTOS  NOTA 322'!B7:C8</f>
        <v>NO APLICA</v>
      </c>
      <c r="C8" s="79"/>
    </row>
    <row r="9" spans="1:3" ht="18.95" customHeight="1" x14ac:dyDescent="0.25">
      <c r="A9" s="5" t="s">
        <v>102</v>
      </c>
      <c r="B9" s="79" t="s">
        <v>57</v>
      </c>
      <c r="C9" s="79"/>
    </row>
    <row r="10" spans="1:3" x14ac:dyDescent="0.25">
      <c r="A10" s="7" t="s">
        <v>64</v>
      </c>
      <c r="B10" s="123">
        <f>'AUTOS NOTA 324-478'!B20:C20</f>
        <v>0</v>
      </c>
      <c r="C10" s="123"/>
    </row>
    <row r="11" spans="1:3" x14ac:dyDescent="0.25">
      <c r="A11" s="7" t="s">
        <v>116</v>
      </c>
      <c r="B11" s="124">
        <f>'AUTOS NOTA 324-478'!B40:C40</f>
        <v>0</v>
      </c>
      <c r="C11" s="79"/>
    </row>
    <row r="12" spans="1:3" ht="30" x14ac:dyDescent="0.25">
      <c r="A12" s="7" t="s">
        <v>68</v>
      </c>
      <c r="B12" s="121"/>
      <c r="C12" s="122"/>
    </row>
    <row r="13" spans="1:3" ht="45" x14ac:dyDescent="0.25">
      <c r="A13" s="5" t="s">
        <v>69</v>
      </c>
      <c r="B13" s="79"/>
      <c r="C13" s="79"/>
    </row>
    <row r="14" spans="1:3" ht="45" x14ac:dyDescent="0.25">
      <c r="A14" s="5" t="s">
        <v>70</v>
      </c>
      <c r="B14" s="79"/>
      <c r="C14" s="79"/>
    </row>
    <row r="15" spans="1:3" x14ac:dyDescent="0.25">
      <c r="A15" s="5" t="s">
        <v>71</v>
      </c>
      <c r="B15" s="6"/>
      <c r="C15" s="6"/>
    </row>
    <row r="16" spans="1:3" x14ac:dyDescent="0.25">
      <c r="A16" s="7" t="s">
        <v>72</v>
      </c>
      <c r="B16" s="79"/>
      <c r="C16" s="79"/>
    </row>
    <row r="17" spans="1:3" x14ac:dyDescent="0.25">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3" t="s">
        <v>131</v>
      </c>
      <c r="B1" s="93"/>
      <c r="C1" s="93"/>
    </row>
    <row r="2" spans="1:3" x14ac:dyDescent="0.25">
      <c r="A2" s="40" t="s">
        <v>11</v>
      </c>
      <c r="B2" s="83" t="str">
        <f>'AUTOS NOTA 321'!B2:C2</f>
        <v>SINIESTRO   APL</v>
      </c>
      <c r="C2" s="84"/>
    </row>
    <row r="3" spans="1:3" x14ac:dyDescent="0.25">
      <c r="A3" s="5" t="s">
        <v>1</v>
      </c>
      <c r="B3" s="79" t="str">
        <f>'AUTOS  NOTA 322'!B2:C2</f>
        <v>110014189051-2024-00055-00</v>
      </c>
      <c r="C3" s="79"/>
    </row>
    <row r="4" spans="1:3" x14ac:dyDescent="0.25">
      <c r="A4" s="5" t="s">
        <v>2</v>
      </c>
      <c r="B4" s="79" t="str">
        <f>'AUTOS  NOTA 322'!B3:C3</f>
        <v>JUZGADO 51 DE PEQUEÑAS CAUSAS Y COMPETENCIA MÚLTIPLE DE BOGOTÁ D.C.</v>
      </c>
      <c r="C4" s="79"/>
    </row>
    <row r="5" spans="1:3" x14ac:dyDescent="0.25">
      <c r="A5" s="5" t="s">
        <v>3</v>
      </c>
      <c r="B5" s="79" t="str">
        <f>'AUTOS  NOTA 322'!B4:C4</f>
        <v>ALLIANZ SEGUROS S.A.</v>
      </c>
      <c r="C5" s="79"/>
    </row>
    <row r="6" spans="1:3" x14ac:dyDescent="0.25">
      <c r="A6" s="5" t="s">
        <v>4</v>
      </c>
      <c r="B6" s="79" t="str">
        <f>'AUTOS  NOTA 322'!B5:C5</f>
        <v>DORIS LORENA SANCHEZ GONZALEZ</v>
      </c>
      <c r="C6" s="79"/>
    </row>
    <row r="7" spans="1:3" x14ac:dyDescent="0.25">
      <c r="A7" s="5" t="s">
        <v>5</v>
      </c>
      <c r="B7" s="79" t="str">
        <f>'AUTOS  NOTA 322'!B6:C6</f>
        <v>DEMANDA DIRECTA</v>
      </c>
      <c r="C7" s="79"/>
    </row>
    <row r="8" spans="1:3" x14ac:dyDescent="0.25">
      <c r="A8" s="5" t="s">
        <v>102</v>
      </c>
      <c r="B8" s="79" t="str">
        <f>'AUTOS NOTA 324-478'!B18:C18</f>
        <v>PROBABLE</v>
      </c>
      <c r="C8" s="79"/>
    </row>
    <row r="9" spans="1:3" x14ac:dyDescent="0.25">
      <c r="A9" s="7" t="s">
        <v>64</v>
      </c>
      <c r="B9" s="123">
        <f>'AUTOS NOTA 324-478'!B20:C20</f>
        <v>0</v>
      </c>
      <c r="C9" s="123"/>
    </row>
    <row r="10" spans="1:3" x14ac:dyDescent="0.25">
      <c r="A10" s="5" t="s">
        <v>132</v>
      </c>
      <c r="B10" s="126">
        <v>0</v>
      </c>
      <c r="C10" s="126"/>
    </row>
    <row r="11" spans="1:3" ht="30" customHeight="1" x14ac:dyDescent="0.25">
      <c r="A11" s="5" t="s">
        <v>192</v>
      </c>
      <c r="B11" s="79"/>
      <c r="C11" s="79"/>
    </row>
    <row r="12" spans="1:3" x14ac:dyDescent="0.25">
      <c r="A12" s="5" t="s">
        <v>194</v>
      </c>
      <c r="B12" s="125"/>
      <c r="C12" s="125"/>
    </row>
    <row r="13" spans="1:3" x14ac:dyDescent="0.25">
      <c r="A13" s="5" t="s">
        <v>195</v>
      </c>
      <c r="B13" s="79"/>
      <c r="C13" s="79"/>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3" t="s">
        <v>133</v>
      </c>
      <c r="B1" s="93"/>
      <c r="C1" s="93"/>
    </row>
    <row r="2" spans="1:6" x14ac:dyDescent="0.25">
      <c r="A2" s="20" t="s">
        <v>11</v>
      </c>
      <c r="B2" s="83" t="str">
        <f>'AUTOS NOTA 321'!B2:C2</f>
        <v>SINIESTRO   APL</v>
      </c>
      <c r="C2" s="84"/>
    </row>
    <row r="3" spans="1:6" x14ac:dyDescent="0.25">
      <c r="A3" s="5" t="s">
        <v>1</v>
      </c>
      <c r="B3" s="79" t="str">
        <f>'AUTOS  NOTA 322'!B2:C2</f>
        <v>110014189051-2024-00055-00</v>
      </c>
      <c r="C3" s="79"/>
    </row>
    <row r="4" spans="1:6" x14ac:dyDescent="0.25">
      <c r="A4" s="5" t="s">
        <v>2</v>
      </c>
      <c r="B4" s="79" t="str">
        <f>'AUTOS  NOTA 322'!B3:C3</f>
        <v>JUZGADO 51 DE PEQUEÑAS CAUSAS Y COMPETENCIA MÚLTIPLE DE BOGOTÁ D.C.</v>
      </c>
      <c r="C4" s="79"/>
    </row>
    <row r="5" spans="1:6" ht="15" customHeight="1" x14ac:dyDescent="0.25">
      <c r="A5" s="5" t="s">
        <v>3</v>
      </c>
      <c r="B5" s="79" t="str">
        <f>'AUTOS  NOTA 322'!B4:C4</f>
        <v>ALLIANZ SEGUROS S.A.</v>
      </c>
      <c r="C5" s="79"/>
    </row>
    <row r="6" spans="1:6" ht="15" customHeight="1" x14ac:dyDescent="0.25">
      <c r="A6" s="5" t="s">
        <v>4</v>
      </c>
      <c r="B6" s="79" t="str">
        <f>'AUTOS  NOTA 322'!B5:C5</f>
        <v>DORIS LORENA SANCHEZ GONZALEZ</v>
      </c>
      <c r="C6" s="79"/>
    </row>
    <row r="7" spans="1:6" x14ac:dyDescent="0.25">
      <c r="A7" s="5" t="s">
        <v>5</v>
      </c>
      <c r="B7" s="79" t="str">
        <f>'AUTOS  NOTA 322'!B6:C6</f>
        <v>DEMANDA DIRECTA</v>
      </c>
      <c r="C7" s="79"/>
    </row>
    <row r="8" spans="1:6" x14ac:dyDescent="0.25">
      <c r="A8" s="5" t="s">
        <v>134</v>
      </c>
      <c r="B8" s="127">
        <f>'AUTOS NOTA 324-478'!B20:C20</f>
        <v>0</v>
      </c>
      <c r="C8" s="127"/>
    </row>
    <row r="9" spans="1:6" x14ac:dyDescent="0.25">
      <c r="A9" s="5" t="s">
        <v>135</v>
      </c>
      <c r="B9" s="79"/>
      <c r="C9" s="79"/>
    </row>
    <row r="10" spans="1:6" ht="111" customHeight="1" x14ac:dyDescent="0.25">
      <c r="A10" s="5" t="s">
        <v>136</v>
      </c>
      <c r="B10" s="79"/>
      <c r="C10" s="79"/>
    </row>
    <row r="11" spans="1:6" ht="21" customHeight="1" x14ac:dyDescent="0.25">
      <c r="A11" s="128"/>
      <c r="B11" s="128"/>
      <c r="C11" s="128"/>
      <c r="E11" t="s">
        <v>57</v>
      </c>
      <c r="F11" s="22">
        <v>0.7</v>
      </c>
    </row>
    <row r="12" spans="1:6" hidden="1" x14ac:dyDescent="0.25">
      <c r="A12" s="129"/>
      <c r="B12" s="129"/>
      <c r="C12" s="129"/>
      <c r="E12" t="s">
        <v>59</v>
      </c>
      <c r="F12" s="23">
        <v>0.3</v>
      </c>
    </row>
    <row r="13" spans="1:6" ht="18.75" x14ac:dyDescent="0.25">
      <c r="A13" s="130" t="s">
        <v>137</v>
      </c>
      <c r="B13" s="130"/>
      <c r="C13" s="130"/>
    </row>
    <row r="14" spans="1:6" x14ac:dyDescent="0.25">
      <c r="A14" s="37" t="s">
        <v>60</v>
      </c>
      <c r="B14" s="101" t="s">
        <v>61</v>
      </c>
      <c r="C14" s="102"/>
    </row>
    <row r="15" spans="1:6" ht="45" x14ac:dyDescent="0.25">
      <c r="A15" s="21" t="s">
        <v>63</v>
      </c>
      <c r="B15" s="131">
        <f>((C17+C18+C20+C21+C25+C23+C27+C29+C24+C28)-C32)*C31*C33</f>
        <v>1000000000</v>
      </c>
      <c r="C15" s="131"/>
    </row>
    <row r="16" spans="1:6" x14ac:dyDescent="0.25">
      <c r="A16" s="7" t="s">
        <v>64</v>
      </c>
      <c r="B16" s="132" t="s">
        <v>53</v>
      </c>
      <c r="C16" s="133"/>
    </row>
    <row r="17" spans="1:3" x14ac:dyDescent="0.25">
      <c r="A17" s="99"/>
      <c r="B17" s="35" t="s">
        <v>54</v>
      </c>
      <c r="C17" s="30">
        <v>1000000000</v>
      </c>
    </row>
    <row r="18" spans="1:3" x14ac:dyDescent="0.25">
      <c r="A18" s="100"/>
      <c r="B18" s="35" t="s">
        <v>55</v>
      </c>
      <c r="C18" s="30">
        <v>0</v>
      </c>
    </row>
    <row r="19" spans="1:3" x14ac:dyDescent="0.25">
      <c r="A19" s="100"/>
      <c r="B19" s="106" t="s">
        <v>56</v>
      </c>
      <c r="C19" s="107"/>
    </row>
    <row r="20" spans="1:3" x14ac:dyDescent="0.25">
      <c r="A20" s="100"/>
      <c r="B20" s="35" t="s">
        <v>98</v>
      </c>
      <c r="C20" s="30">
        <v>0</v>
      </c>
    </row>
    <row r="21" spans="1:3" ht="30" x14ac:dyDescent="0.25">
      <c r="A21" s="100"/>
      <c r="B21" s="35" t="s">
        <v>100</v>
      </c>
      <c r="C21" s="30">
        <v>0</v>
      </c>
    </row>
    <row r="22" spans="1:3" x14ac:dyDescent="0.25">
      <c r="A22" s="100"/>
      <c r="B22" s="106" t="s">
        <v>121</v>
      </c>
      <c r="C22" s="107"/>
    </row>
    <row r="23" spans="1:3" x14ac:dyDescent="0.25">
      <c r="A23" s="100"/>
      <c r="B23" s="35" t="s">
        <v>130</v>
      </c>
      <c r="C23" s="30">
        <v>0</v>
      </c>
    </row>
    <row r="24" spans="1:3" x14ac:dyDescent="0.25">
      <c r="A24" s="100"/>
      <c r="B24" s="35" t="s">
        <v>54</v>
      </c>
      <c r="C24" s="30">
        <v>0</v>
      </c>
    </row>
    <row r="25" spans="1:3" x14ac:dyDescent="0.25">
      <c r="A25" s="100"/>
      <c r="B25" s="35" t="s">
        <v>55</v>
      </c>
      <c r="C25" s="30">
        <v>0</v>
      </c>
    </row>
    <row r="26" spans="1:3" x14ac:dyDescent="0.25">
      <c r="A26" s="100"/>
      <c r="B26" s="106" t="s">
        <v>122</v>
      </c>
      <c r="C26" s="107"/>
    </row>
    <row r="27" spans="1:3" x14ac:dyDescent="0.25">
      <c r="A27" s="100"/>
      <c r="B27" s="35"/>
      <c r="C27" s="30"/>
    </row>
    <row r="28" spans="1:3" x14ac:dyDescent="0.25">
      <c r="A28" s="100"/>
      <c r="B28" s="35" t="s">
        <v>54</v>
      </c>
      <c r="C28" s="30">
        <v>0</v>
      </c>
    </row>
    <row r="29" spans="1:3" x14ac:dyDescent="0.25">
      <c r="A29" s="100"/>
      <c r="B29" s="35" t="s">
        <v>55</v>
      </c>
      <c r="C29" s="30">
        <v>0</v>
      </c>
    </row>
    <row r="30" spans="1:3" x14ac:dyDescent="0.25">
      <c r="A30" s="100"/>
      <c r="B30" s="106" t="s">
        <v>114</v>
      </c>
      <c r="C30" s="107"/>
    </row>
    <row r="31" spans="1:3" x14ac:dyDescent="0.25">
      <c r="A31" s="100"/>
      <c r="B31" s="35" t="s">
        <v>125</v>
      </c>
      <c r="C31" s="31">
        <v>1</v>
      </c>
    </row>
    <row r="32" spans="1:3" x14ac:dyDescent="0.25">
      <c r="A32" s="100"/>
      <c r="B32" s="35" t="s">
        <v>115</v>
      </c>
      <c r="C32" s="32">
        <v>0</v>
      </c>
    </row>
    <row r="33" spans="1:3" x14ac:dyDescent="0.25">
      <c r="A33" s="100"/>
      <c r="B33" s="35" t="s">
        <v>129</v>
      </c>
      <c r="C33" s="31">
        <v>1</v>
      </c>
    </row>
    <row r="34" spans="1:3" x14ac:dyDescent="0.25">
      <c r="A34" s="24" t="s">
        <v>65</v>
      </c>
      <c r="B34" s="103">
        <f>IFERROR(B15*(VLOOKUP(B14,E11:F13,2,0)),16666)</f>
        <v>16666</v>
      </c>
      <c r="C34" s="10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Jacome Duran</cp:lastModifiedBy>
  <cp:revision/>
  <dcterms:created xsi:type="dcterms:W3CDTF">2020-12-07T14:41:17Z</dcterms:created>
  <dcterms:modified xsi:type="dcterms:W3CDTF">2025-03-28T20:36:25Z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