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81" documentId="8_{AFE18957-500A-41BF-9249-D6139AE5586C}" xr6:coauthVersionLast="47" xr6:coauthVersionMax="47" xr10:uidLastSave="{F05991AD-A902-40F8-989A-0F4EA7402179}"/>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4" i="11"/>
  <c r="B6" i="11"/>
  <c r="B17" i="11"/>
  <c r="B28" i="11" s="1"/>
  <c r="C11" i="11"/>
  <c r="C10" i="11"/>
  <c r="B7" i="10"/>
  <c r="B7" i="14"/>
  <c r="B6" i="14"/>
  <c r="B5" i="14"/>
  <c r="B4" i="14"/>
  <c r="B3" i="14"/>
  <c r="B2" i="14"/>
  <c r="B5" i="11"/>
  <c r="B7"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<sst xmlns="http://schemas.openxmlformats.org/spreadsheetml/2006/main" count="194" uniqueCount="153">
  <si>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</si>
  <si>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</si>
  <si>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76001310501120230019800</t>
  </si>
  <si>
    <t>Juzgado</t>
  </si>
  <si>
    <t>011 LABORAL CIRCUITO CALI</t>
  </si>
  <si>
    <t>Demandado</t>
  </si>
  <si>
    <t>COLFONDOS Y OTRO</t>
  </si>
  <si>
    <t xml:space="preserve">Demandante </t>
  </si>
  <si>
    <t>GLORIA INES IDARRAGA RIOS. C.C: 30.271.528</t>
  </si>
  <si>
    <t>Tipo de vinculacion compañía</t>
  </si>
  <si>
    <t>LLAMADA EN GARANTIA</t>
  </si>
  <si>
    <t>Nombre de lesionado o muerto (s)</t>
  </si>
  <si>
    <t>N/A</t>
  </si>
  <si>
    <t>Fecha de los hechos</t>
  </si>
  <si>
    <t>01/05/2000</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</si>
  <si>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</si>
  <si>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</si>
  <si>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</si>
  <si>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</si>
  <si>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</si>
  <si>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GLORIA INES IDARRAGA RIOS, IDENTIFICADA CON LA C.C: 30.271.528, NACIÓ EL 15/11/1957. ESTUVO AFILIADA AL ISS HOY COLPENSIONES DESDE EL 24/05/1984 HASTA 31/05/1998, COTIZANDO UN TOTAL DE 507.14 SEMANAS. PARA EL AÑO 2000 RECIBIÓ VISITA Y OBSEQUIOS EN SU LUGAR DE TRABAJO, POR PARTE DE FUNCIONARIOS DE COLFONDOS S.A. QUE LOS ARGUMENTOS QUE LE FUERON PRESENTADOS A LA SEÑORA GLORIA INES IDARRAGA RIOS, POR PARTE DE LOS FUNCIONARIOS DE LA COLFONDOS S.A. ERAN QUE LE CONVENÍA MÁS TRASLADARSE AL RAIS PORQUE SE IBA A PENSIONAR ANTICIPADAMENTE, CON UNAS MEJORES CONDICIONES ECONÓMICAS, PUES SUS APORTES PRODUCÍAN DIVIDENDOS QUE INCREMENTARÍA EL CAPITAL Y SE PENSIONARÍA CON UNA MESADA MÁS ALTA Y MENOS EDAD, ADEMÁS DE HACER ÉNFASIS EN QUE EL SEGURO SOCIAL IBA A QUEBRAR Y DESAPARECER Y ENTONCES PERDERÍA TODAS LAS COTIZACIONES REALIZADAS Y BONOS PENSIONALES QUE ESTABAN A CARGO DEL RPM DEL ISS HOY COLPENSIONES. QUE COLFONDOS S.A. RECONOCIÓ PENSIÓN DE VEJEZ A PARTIR DEL 01/06/2019. QUE EN EL RPM, DE HABER CONTINUADO COTIZANDO, HUBIERA ALCANZADO UNA MESADA PENSIONAL MUY SUPERIOR A LA QUE HOY RECIBE EN EL RAIS. EL 27/03/2023 SOLICITÓ ANTE COLPENSIONES LA NULIDAD DEL TRASLADO Y LA AFILIACIÓN AL RPM, LO CUAL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</si>
  <si>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</si>
  <si>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</si>
  <si>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</si>
  <si>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</si>
  <si>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</si>
  <si>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</si>
  <si>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</si>
  <si>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</si>
  <si>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</si>
  <si>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</si>
  <si>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</si>
  <si>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</si>
  <si>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</si>
  <si>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</si>
  <si>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</si>
  <si>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</si>
  <si>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</si>
  <si>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</si>
  <si>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</si>
  <si>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</si>
  <si>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</si>
  <si>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</si>
  <si>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</si>
  <si>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</si>
  <si>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</si>
  <si>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</si>
  <si>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</si>
  <si>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</si>
  <si>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</si>
  <si>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</si>
  <si>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</si>
  <si>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</si>
  <si>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</si>
  <si>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</si>
  <si>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</si>
  <si>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</si>
  <si>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</si>
  <si>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</si>
  <si>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</si>
  <si>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</si>
  <si>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</si>
  <si>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</si>
  <si>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</si>
  <si>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</si>
  <si>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</si>
  <si>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</si>
  <si>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</si>
  <si>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</si>
  <si>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</si>
  <si>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</si>
  <si>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</si>
  <si>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</si>
  <si>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</si>
  <si>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</si>
  <si>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</si>
  <si>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</si>
  <si>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</si>
  <si>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</si>
  <si>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</si>
  <si>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</si>
  <si>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</si>
  <si>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</si>
  <si>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</si>
  <si>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AJR2810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</si>
  <si>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</si>
  <si>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</si>
  <si>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</si>
  <si>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</si>
  <si>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</si>
  <si>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</si>
  <si>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mayo del 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</si>
  <si>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</si>
  <si>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</si>
  <si>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</si>
  <si>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</si>
  <si>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</si>
  <si>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</si>
  <si>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</si>
  <si>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</si>
  <si>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</si>
  <si>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</si>
  <si>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EXCEPCIONES PLANTEADAS POR QUIÉN FORMULÓ EL LLAMAMIENTO EN GARANTÍA A MI REPRESENTADA. 
2.LA INDEMNIZACIÓN PLENA DE PERJUICIOS ESTÁ A CARGO ÚNICA Y EXCLUSIVAMENTE DE LAS AFP QUE INCUMPLIERON EL DEBER DE INFORMACIÓN, DE CONFORMIDAD CON LO PRECEPTUADO POR LA CORTE SUPREMA DE JUSTICIA.      
3. EL RECONOCIMIENTO Y PAGO DE LA PRESTACIÓN ECONÓMICA ES UN NUEVO ACTO JURÍDICO QUE DA POR SUPERADA Y SUBSANADA LA POSIBLE FALTA INFORMACIÓN AL MOMENTO DEL TRASLADO  
4. IMPROCEDENCIA DE LA DECLARATORIA DE INEFICACIA DE LA AFILIACION CUANDO LA DEMANDANTE YA OSTENTA LA CALIDAD DE PENSIONADO EN EL RAIS.  
5.EL TRASLADO ENTRE ADMINISTRADORAS DEL RAIS DENOTA LA VOLUNTAD DEL AFILIADO DE PERMANECER EN EL RÉGIMEN DE AHORRO INDIVIDUAL CON SOLIDARIDAD Y CONSIGO, SE CONFIGURA UN ACTO DE RELACIONAMIENTO QUE PRESUPONE EL CONOCIMIENTO DEL FUNCIONAMIENTO DE DICHO RÉGIMEN 
6. PRESCRIPCION DE LA ACCIÓN PARA SOLICITAR EL RECONOCIMIENTO Y PAGO DE PERJUICIOS A CARGO DE LOS FONDOS DE PENSIONES   
7. AFILIACIÓN LIBRE Y ESPONTÁNEA DE LA SEÑORA GLORIA INES IDARRAGA RIOS AL RÉGIMEN DE AHORRO INDIVIDIAL CON SOLIDARIDAD   
8. ERROR DE DERECHO NO VICIA EL CONSENTIMIENTO  
9. PROHIBICIÓN DEL TRASLADO DEL RÉGIMEN DE AHORRO INDIVIDUAL CON SOLIDARIDAD AL RÉGIMEN DE PRIMA MEDIA CON PRESTACIÓN DEFINIDA   
10. INEXISTENCIA DE LA OBLIGACIÓN DE DEVOLVER EL SEGURO PREVISIONAL CUANDO SE DECLARA LA NULIDAD Y/O INEFICACIA DE LA AFILIACIÓN POR FALTA DE CAUSA Y PORQUE AFECTA DERECHOS DE TERCEROS DE BUENA FE  
11. BUENA FE
12.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</si>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</sst>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4" zoomScale="70" zoomScaleNormal="70" workbookViewId="0">
      <selection activeCell="B2" sqref="B2:C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ht="183" customHeight="1">
      <c r="A12" s="47" t="s">
        <v>19</v>
      </c>
      <c r="B12" s="48" t="s">
        <v>20</v>
      </c>
      <c r="C12" s="49"/>
    </row>
    <row r="13" spans="1:3" ht="30" customHeight="1">
      <c r="A13" s="47"/>
      <c r="B13" s="50"/>
      <c r="C13" s="51"/>
    </row>
    <row r="14" spans="1:3" ht="73.5" customHeight="1">
      <c r="A14" s="47"/>
      <c r="B14" s="52"/>
      <c r="C14" s="53"/>
    </row>
    <row r="15" spans="1:3" ht="30.75">
      <c r="A15" s="5" t="s">
        <v>21</v>
      </c>
      <c r="B15" s="54" t="s">
        <v>22</v>
      </c>
      <c r="C15" s="95"/>
    </row>
    <row r="16" spans="1:3" ht="33.75" customHeight="1">
      <c r="A16" s="55" t="s">
        <v>23</v>
      </c>
      <c r="B16" s="56" t="s">
        <v>24</v>
      </c>
      <c r="C16" s="56"/>
    </row>
    <row r="17" spans="1:3" ht="33.75" customHeight="1">
      <c r="A17" s="55"/>
      <c r="B17" s="11" t="s">
        <v>25</v>
      </c>
      <c r="C17" s="6"/>
    </row>
    <row r="18" spans="1:3" ht="33.75" customHeight="1">
      <c r="A18" s="55"/>
      <c r="B18" s="11" t="s">
        <v>26</v>
      </c>
      <c r="C18" s="6"/>
    </row>
    <row r="19" spans="1:3">
      <c r="A19" s="55"/>
      <c r="B19" s="57" t="s">
        <v>27</v>
      </c>
      <c r="C19" s="58"/>
    </row>
    <row r="20" spans="1:3">
      <c r="A20" s="55"/>
      <c r="B20" s="11"/>
      <c r="C20" s="6"/>
    </row>
    <row r="21" spans="1:3">
      <c r="A21" s="55"/>
      <c r="B21" s="11"/>
      <c r="C21" s="6"/>
    </row>
    <row r="22" spans="1:3">
      <c r="A22" s="55"/>
      <c r="B22" s="57" t="s">
        <v>28</v>
      </c>
      <c r="C22" s="58"/>
    </row>
    <row r="23" spans="1:3">
      <c r="A23" s="55"/>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5">
        <v>45735</v>
      </c>
      <c r="C27" s="46"/>
    </row>
    <row r="28" spans="1:3">
      <c r="A28" s="5" t="s">
        <v>36</v>
      </c>
      <c r="B28" s="45">
        <v>45750</v>
      </c>
      <c r="C28" s="46"/>
    </row>
    <row r="29" spans="1:3">
      <c r="A29" s="5" t="s">
        <v>37</v>
      </c>
      <c r="B29" s="45">
        <v>45692</v>
      </c>
      <c r="C29" s="46"/>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9" t="s">
        <v>38</v>
      </c>
      <c r="B1" s="59"/>
      <c r="C1" s="59"/>
    </row>
    <row r="2" spans="1:3">
      <c r="A2" s="13" t="s">
        <v>39</v>
      </c>
      <c r="B2" s="60" t="s">
        <v>40</v>
      </c>
      <c r="C2" s="61"/>
    </row>
    <row r="3" spans="1:3">
      <c r="A3" s="5" t="s">
        <v>1</v>
      </c>
      <c r="B3" s="40" t="str">
        <f>'GENERALES NOTA 322'!B2:C2</f>
        <v>76001310501120230019800</v>
      </c>
      <c r="C3" s="40"/>
    </row>
    <row r="4" spans="1:3">
      <c r="A4" s="5" t="s">
        <v>3</v>
      </c>
      <c r="B4" s="40" t="str">
        <f>'GENERALES NOTA 322'!B3:C3</f>
        <v>011 LABORAL CIRCUITO CALI</v>
      </c>
      <c r="C4" s="40"/>
    </row>
    <row r="5" spans="1:3">
      <c r="A5" s="5" t="s">
        <v>5</v>
      </c>
      <c r="B5" s="40" t="str">
        <f>'GENERALES NOTA 322'!B4:C4</f>
        <v>COLFONDOS Y OTRO</v>
      </c>
      <c r="C5" s="40"/>
    </row>
    <row r="6" spans="1:3">
      <c r="A6" s="5" t="s">
        <v>7</v>
      </c>
      <c r="B6" s="40" t="str">
        <f>'GENERALES NOTA 322'!B5:C5</f>
        <v>GLORIA INES IDARRAGA RIOS. C.C: 30.271.528</v>
      </c>
      <c r="C6" s="40"/>
    </row>
    <row r="7" spans="1:3">
      <c r="A7" s="5" t="s">
        <v>9</v>
      </c>
      <c r="B7" s="40" t="str">
        <f>'GENERALES NOTA 322'!B6:C6</f>
        <v>LLAMADA EN GARANTIA</v>
      </c>
      <c r="C7" s="40"/>
    </row>
    <row r="8" spans="1:3">
      <c r="A8" s="13" t="s">
        <v>41</v>
      </c>
      <c r="B8" s="40"/>
      <c r="C8" s="40"/>
    </row>
    <row r="9" spans="1:3">
      <c r="A9" s="13" t="s">
        <v>17</v>
      </c>
      <c r="B9" s="40"/>
      <c r="C9" s="40"/>
    </row>
    <row r="10" spans="1:3">
      <c r="A10" s="13" t="s">
        <v>42</v>
      </c>
      <c r="B10" s="60"/>
      <c r="C10" s="62"/>
    </row>
    <row r="11" spans="1:3">
      <c r="A11" s="13" t="s">
        <v>43</v>
      </c>
      <c r="B11" s="60"/>
      <c r="C11" s="61"/>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63" t="s">
        <v>48</v>
      </c>
      <c r="B16" s="40"/>
      <c r="C16" s="40"/>
    </row>
    <row r="17" spans="1:3">
      <c r="A17" s="64"/>
      <c r="B17" s="9" t="s">
        <v>49</v>
      </c>
      <c r="C17" s="10" t="s">
        <v>50</v>
      </c>
    </row>
    <row r="18" spans="1:3">
      <c r="A18" s="64"/>
      <c r="B18" s="11"/>
      <c r="C18" s="11"/>
    </row>
    <row r="19" spans="1:3">
      <c r="A19" s="64"/>
      <c r="B19" s="11"/>
      <c r="C19" s="11"/>
    </row>
    <row r="20" spans="1:3">
      <c r="A20" s="64"/>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5" t="s">
        <v>57</v>
      </c>
      <c r="B27" s="65"/>
      <c r="C27" s="65"/>
    </row>
    <row r="28" spans="1:3" ht="14.45" customHeight="1">
      <c r="A28" s="66" t="s">
        <v>58</v>
      </c>
      <c r="B28" s="67"/>
      <c r="C28" s="31"/>
    </row>
    <row r="29" spans="1:3" ht="14.45" customHeight="1">
      <c r="A29" s="68" t="s">
        <v>59</v>
      </c>
      <c r="B29" s="69"/>
      <c r="C29" s="31"/>
    </row>
    <row r="30" spans="1:3" ht="14.45" customHeight="1">
      <c r="A30" s="68" t="s">
        <v>60</v>
      </c>
      <c r="B30" s="69"/>
      <c r="C30" s="32"/>
    </row>
    <row r="31" spans="1:3" ht="14.45" customHeight="1">
      <c r="A31" s="68" t="s">
        <v>61</v>
      </c>
      <c r="B31" s="69"/>
      <c r="C31" s="31"/>
    </row>
    <row r="32" spans="1:3">
      <c r="A32" s="68" t="s">
        <v>62</v>
      </c>
      <c r="B32" s="69"/>
      <c r="C32" s="31"/>
    </row>
    <row r="33" spans="1:3" ht="14.45" customHeight="1">
      <c r="A33" s="68" t="s">
        <v>63</v>
      </c>
      <c r="B33" s="69"/>
      <c r="C33" s="31"/>
    </row>
    <row r="34" spans="1:3" ht="14.45" customHeight="1">
      <c r="A34" s="68" t="s">
        <v>64</v>
      </c>
      <c r="B34" s="69"/>
      <c r="C34" s="33"/>
    </row>
    <row r="35" spans="1:3">
      <c r="A35" s="66" t="s">
        <v>65</v>
      </c>
      <c r="B35" s="67"/>
      <c r="C35" s="34"/>
    </row>
    <row r="36" spans="1:3">
      <c r="A36" s="71" t="s">
        <v>66</v>
      </c>
      <c r="B36" s="71"/>
      <c r="C36" s="71"/>
    </row>
    <row r="37" spans="1:3">
      <c r="A37" s="70" t="s">
        <v>67</v>
      </c>
      <c r="B37" s="70"/>
      <c r="C37" s="11"/>
    </row>
    <row r="38" spans="1:3">
      <c r="A38" s="70" t="s">
        <v>68</v>
      </c>
      <c r="B38" s="70"/>
      <c r="C38" s="11"/>
    </row>
    <row r="39" spans="1:3">
      <c r="A39" s="70" t="s">
        <v>69</v>
      </c>
      <c r="B39" s="70"/>
      <c r="C39" s="11"/>
    </row>
    <row r="40" spans="1:3">
      <c r="A40" s="70" t="s">
        <v>70</v>
      </c>
      <c r="B40" s="70"/>
      <c r="C40" s="11"/>
    </row>
    <row r="41" spans="1:3">
      <c r="A41" s="70" t="s">
        <v>71</v>
      </c>
      <c r="B41" s="70"/>
      <c r="C41" s="11"/>
    </row>
    <row r="42" spans="1:3">
      <c r="A42" s="70" t="s">
        <v>72</v>
      </c>
      <c r="B42" s="70"/>
      <c r="C42" s="11"/>
    </row>
    <row r="43" spans="1:3">
      <c r="A43" s="70" t="s">
        <v>73</v>
      </c>
      <c r="B43" s="70"/>
      <c r="C43" s="11"/>
    </row>
    <row r="44" spans="1:3">
      <c r="A44" s="70" t="s">
        <v>74</v>
      </c>
      <c r="B44" s="70"/>
      <c r="C44" s="11"/>
    </row>
    <row r="45" spans="1:3">
      <c r="A45" s="70" t="s">
        <v>75</v>
      </c>
      <c r="B45" s="70"/>
      <c r="C45" s="11"/>
    </row>
    <row r="46" spans="1:3">
      <c r="A46" s="70" t="s">
        <v>76</v>
      </c>
      <c r="B46" s="70"/>
      <c r="C46" s="11"/>
    </row>
    <row r="47" spans="1:3">
      <c r="A47" s="70" t="s">
        <v>77</v>
      </c>
      <c r="B47" s="70"/>
      <c r="C47" s="11"/>
    </row>
    <row r="48" spans="1:3">
      <c r="A48" s="70" t="s">
        <v>78</v>
      </c>
      <c r="B48" s="70"/>
      <c r="C48" s="11"/>
    </row>
    <row r="49" spans="1:3">
      <c r="A49" s="70" t="s">
        <v>79</v>
      </c>
      <c r="B49" s="70"/>
      <c r="C49" s="11"/>
    </row>
    <row r="50" spans="1:3">
      <c r="A50" s="70" t="s">
        <v>80</v>
      </c>
      <c r="B50" s="70"/>
      <c r="C50" s="11"/>
    </row>
    <row r="51" spans="1:3">
      <c r="A51" s="70" t="s">
        <v>81</v>
      </c>
      <c r="B51" s="70"/>
      <c r="C51" s="11"/>
    </row>
    <row r="52" spans="1:3">
      <c r="A52" s="70" t="s">
        <v>82</v>
      </c>
      <c r="B52" s="70"/>
      <c r="C52" s="11"/>
    </row>
    <row r="53" spans="1:3">
      <c r="A53" s="72"/>
      <c r="B53" s="72"/>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9" t="s">
        <v>83</v>
      </c>
      <c r="B1" s="59"/>
      <c r="C1" s="59"/>
    </row>
    <row r="2" spans="1:6">
      <c r="A2" s="20" t="s">
        <v>39</v>
      </c>
      <c r="B2" s="89" t="s">
        <v>84</v>
      </c>
      <c r="C2" s="90"/>
    </row>
    <row r="3" spans="1:6">
      <c r="A3" s="21" t="s">
        <v>1</v>
      </c>
      <c r="B3" s="91" t="str">
        <f>'GENERALES NOTA 322'!B2:C2</f>
        <v>76001310501120230019800</v>
      </c>
      <c r="C3" s="91"/>
    </row>
    <row r="4" spans="1:6">
      <c r="A4" s="21" t="s">
        <v>3</v>
      </c>
      <c r="B4" s="91" t="str">
        <f>'GENERALES NOTA 322'!B3:C3</f>
        <v>011 LABORAL CIRCUITO CALI</v>
      </c>
      <c r="C4" s="91"/>
    </row>
    <row r="5" spans="1:6">
      <c r="A5" s="21" t="s">
        <v>5</v>
      </c>
      <c r="B5" s="91" t="str">
        <f>'GENERALES NOTA 322'!B4:C4</f>
        <v>COLFONDOS Y OTRO</v>
      </c>
      <c r="C5" s="91"/>
    </row>
    <row r="6" spans="1:6" ht="14.45" customHeight="1">
      <c r="A6" s="21" t="s">
        <v>7</v>
      </c>
      <c r="B6" s="91" t="str">
        <f>'GENERALES NOTA 322'!B5:C5</f>
        <v>GLORIA INES IDARRAGA RIOS. C.C: 30.271.528</v>
      </c>
      <c r="C6" s="91"/>
    </row>
    <row r="7" spans="1:6">
      <c r="A7" s="21" t="s">
        <v>9</v>
      </c>
      <c r="B7" s="91" t="str">
        <f>'GENERALES NOTA 322'!B6:C6</f>
        <v>LLAMADA EN GARANTIA</v>
      </c>
      <c r="C7" s="91"/>
    </row>
    <row r="8" spans="1:6" ht="30">
      <c r="A8" s="21" t="s">
        <v>21</v>
      </c>
      <c r="B8" s="85" t="str">
        <f>'GENERALES NOTA 322'!B15:C15</f>
        <v>NO ES POSIBLE CUANTIFICAR LAS PRETENSIONES DE LA DEMANDA EN ATENCIÓN A LA NATURALEZA DEL PROCESO.</v>
      </c>
      <c r="C8" s="86"/>
    </row>
    <row r="9" spans="1:6">
      <c r="A9" s="92" t="s">
        <v>23</v>
      </c>
      <c r="B9" s="76" t="s">
        <v>24</v>
      </c>
      <c r="C9" s="77"/>
    </row>
    <row r="10" spans="1:6">
      <c r="A10" s="92"/>
      <c r="B10" s="22" t="s">
        <v>25</v>
      </c>
      <c r="C10" s="19">
        <f>'GENERALES NOTA 322'!C17</f>
        <v>0</v>
      </c>
    </row>
    <row r="11" spans="1:6">
      <c r="A11" s="92"/>
      <c r="B11" s="22" t="s">
        <v>26</v>
      </c>
      <c r="C11" s="19">
        <f>'GENERALES NOTA 322'!C18</f>
        <v>0</v>
      </c>
    </row>
    <row r="12" spans="1:6">
      <c r="A12" s="92"/>
      <c r="B12" s="76"/>
      <c r="C12" s="77"/>
    </row>
    <row r="13" spans="1:6">
      <c r="A13" s="92"/>
      <c r="B13" s="22" t="s">
        <v>85</v>
      </c>
      <c r="C13" s="24"/>
    </row>
    <row r="14" spans="1:6">
      <c r="A14" s="92"/>
      <c r="B14" s="22" t="s">
        <v>86</v>
      </c>
      <c r="C14" s="24"/>
      <c r="E14" t="s">
        <v>87</v>
      </c>
      <c r="F14" s="17">
        <v>0.7</v>
      </c>
    </row>
    <row r="15" spans="1:6">
      <c r="A15" s="23" t="s">
        <v>88</v>
      </c>
      <c r="B15" s="89" t="s">
        <v>89</v>
      </c>
      <c r="C15" s="90"/>
    </row>
    <row r="16" spans="1:6" ht="15" customHeight="1">
      <c r="A16" s="21" t="s">
        <v>90</v>
      </c>
      <c r="B16" s="87" t="s">
        <v>91</v>
      </c>
      <c r="C16" s="88"/>
    </row>
    <row r="17" spans="1:3" ht="28.5" customHeight="1">
      <c r="A17" s="14" t="s">
        <v>92</v>
      </c>
      <c r="B17" s="78">
        <f>((C19+C20+C22+C23)-C26)*C25*C27</f>
        <v>0</v>
      </c>
      <c r="C17" s="78"/>
    </row>
    <row r="18" spans="1:3">
      <c r="A18" s="23" t="s">
        <v>93</v>
      </c>
      <c r="B18" s="79" t="s">
        <v>24</v>
      </c>
      <c r="C18" s="80"/>
    </row>
    <row r="19" spans="1:3">
      <c r="A19" s="74"/>
      <c r="B19" s="22" t="s">
        <v>25</v>
      </c>
      <c r="C19" s="19">
        <v>0</v>
      </c>
    </row>
    <row r="20" spans="1:3">
      <c r="A20" s="75"/>
      <c r="B20" s="22" t="s">
        <v>26</v>
      </c>
      <c r="C20" s="19">
        <v>0</v>
      </c>
    </row>
    <row r="21" spans="1:3">
      <c r="A21" s="75"/>
      <c r="B21" s="76" t="s">
        <v>27</v>
      </c>
      <c r="C21" s="77"/>
    </row>
    <row r="22" spans="1:3">
      <c r="A22" s="75"/>
      <c r="B22" s="22" t="s">
        <v>85</v>
      </c>
      <c r="C22" s="19">
        <v>0</v>
      </c>
    </row>
    <row r="23" spans="1:3" ht="45">
      <c r="A23" s="75"/>
      <c r="B23" s="22" t="s">
        <v>94</v>
      </c>
      <c r="C23" s="19">
        <v>0</v>
      </c>
    </row>
    <row r="24" spans="1:3">
      <c r="A24" s="75"/>
      <c r="B24" s="76" t="s">
        <v>95</v>
      </c>
      <c r="C24" s="77"/>
    </row>
    <row r="25" spans="1:3">
      <c r="A25" s="25"/>
      <c r="B25" s="22" t="s">
        <v>96</v>
      </c>
      <c r="C25" s="26">
        <v>0</v>
      </c>
    </row>
    <row r="26" spans="1:3">
      <c r="A26" s="27"/>
      <c r="B26" s="22" t="s">
        <v>43</v>
      </c>
      <c r="C26" s="28">
        <v>0</v>
      </c>
    </row>
    <row r="27" spans="1:3">
      <c r="A27" s="27"/>
      <c r="B27" s="22" t="s">
        <v>97</v>
      </c>
      <c r="C27" s="26">
        <v>0</v>
      </c>
    </row>
    <row r="28" spans="1:3">
      <c r="A28" s="18" t="s">
        <v>98</v>
      </c>
      <c r="B28" s="78">
        <f>IFERROR(B17*(VLOOKUP(B15,Hoja2!$G$1:$H$6,2,0)),16666)</f>
        <v>16666</v>
      </c>
      <c r="C28" s="78"/>
    </row>
    <row r="29" spans="1:3" ht="30.75">
      <c r="A29" s="21" t="s">
        <v>99</v>
      </c>
      <c r="B29" s="81" t="s">
        <v>100</v>
      </c>
      <c r="C29" s="82"/>
    </row>
    <row r="30" spans="1:3" ht="30.75">
      <c r="A30" s="21" t="s">
        <v>101</v>
      </c>
      <c r="B30" s="83" t="s">
        <v>102</v>
      </c>
      <c r="C30" s="84"/>
    </row>
    <row r="31" spans="1:3" ht="18.75">
      <c r="A31" s="29" t="s">
        <v>103</v>
      </c>
      <c r="B31" s="29"/>
      <c r="C31" s="29"/>
    </row>
    <row r="32" spans="1:3">
      <c r="A32" s="30" t="s">
        <v>104</v>
      </c>
      <c r="B32" s="73"/>
      <c r="C32" s="73"/>
    </row>
    <row r="33" spans="1:3">
      <c r="A33" s="30" t="s">
        <v>105</v>
      </c>
      <c r="B33" s="73"/>
      <c r="C33" s="73"/>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59" t="s">
        <v>106</v>
      </c>
      <c r="B1" s="59"/>
      <c r="C1" s="59"/>
    </row>
    <row r="2" spans="1:3" ht="17.100000000000001" customHeight="1">
      <c r="A2" s="13" t="s">
        <v>39</v>
      </c>
      <c r="B2" s="60" t="str">
        <f>'[2]AUTOS NOTA 321'!B2:C2</f>
        <v xml:space="preserve">SINIESTRO   LEGIS </v>
      </c>
      <c r="C2" s="61"/>
    </row>
    <row r="3" spans="1:3" ht="15.95" customHeight="1">
      <c r="A3" s="5" t="s">
        <v>1</v>
      </c>
      <c r="B3" s="40" t="str">
        <f>'GENERALES NOTA 322'!B2:C2</f>
        <v>76001310501120230019800</v>
      </c>
      <c r="C3" s="40"/>
    </row>
    <row r="4" spans="1:3">
      <c r="A4" s="5" t="s">
        <v>3</v>
      </c>
      <c r="B4" s="40" t="str">
        <f>'GENERALES NOTA 322'!B3:C3</f>
        <v>011 LABORAL CIRCUITO CALI</v>
      </c>
      <c r="C4" s="40"/>
    </row>
    <row r="5" spans="1:3" ht="29.1" customHeight="1">
      <c r="A5" s="5" t="s">
        <v>5</v>
      </c>
      <c r="B5" s="40" t="str">
        <f>'GENERALES NOTA 322'!B4:C4</f>
        <v>COLFONDOS Y OTRO</v>
      </c>
      <c r="C5" s="40"/>
    </row>
    <row r="6" spans="1:3">
      <c r="A6" s="5" t="s">
        <v>7</v>
      </c>
      <c r="B6" s="40" t="str">
        <f>'GENERALES NOTA 322'!B5:C5</f>
        <v>GLORIA INES IDARRAGA RIOS. C.C: 30.271.528</v>
      </c>
      <c r="C6" s="40"/>
    </row>
    <row r="7" spans="1:3" ht="43.5" customHeight="1">
      <c r="A7" s="5" t="s">
        <v>9</v>
      </c>
      <c r="B7" s="40" t="str">
        <f>'GENERALES NOTA 322'!B6:C6</f>
        <v>LLAMADA EN GARANTIA</v>
      </c>
      <c r="C7" s="40"/>
    </row>
    <row r="8" spans="1:3">
      <c r="A8" s="5" t="s">
        <v>107</v>
      </c>
      <c r="B8" s="40"/>
      <c r="C8" s="40"/>
    </row>
    <row r="9" spans="1:3">
      <c r="A9" s="15" t="s">
        <v>93</v>
      </c>
      <c r="B9" s="93"/>
      <c r="C9" s="93"/>
    </row>
    <row r="10" spans="1:3">
      <c r="A10" s="15" t="s">
        <v>108</v>
      </c>
      <c r="B10" s="40"/>
      <c r="C10" s="40"/>
    </row>
    <row r="11" spans="1:3" ht="30">
      <c r="A11" s="15" t="s">
        <v>109</v>
      </c>
      <c r="B11" s="94"/>
      <c r="C11" s="72"/>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72"/>
      <c r="C16" s="72"/>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2025-04-03T14:47:09Z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