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2"/>
  <workbookPr defaultThemeVersion="166925"/>
  <mc:AlternateContent xmlns:mc="http://schemas.openxmlformats.org/markup-compatibility/2006">
    <mc:Choice Requires="x15">
      <x15ac:absPath xmlns:x15ac="http://schemas.microsoft.com/office/spreadsheetml/2010/11/ac" url="https://solidariacomco-my.sharepoint.com/personal/inramirez_solidaria_com_co/Documents/Escritorio/INMER RAMIREZ/2022/LICITACIONES/FEBRERO/MUNICIPIO DE QUINCHIA/PROPUESTA A PRESENTAR/"/>
    </mc:Choice>
  </mc:AlternateContent>
  <xr:revisionPtr revIDLastSave="54" documentId="8_{BE51C599-E604-4789-9FA7-E61B40557A40}" xr6:coauthVersionLast="47" xr6:coauthVersionMax="47" xr10:uidLastSave="{2A53FFEB-5BC5-4109-BD10-E64075C04645}"/>
  <bookViews>
    <workbookView xWindow="-120" yWindow="-120" windowWidth="20730" windowHeight="11160" xr2:uid="{EAA5EC1D-CEB9-4246-B8FA-159932E46476}"/>
  </bookViews>
  <sheets>
    <sheet name="Hoja1" sheetId="1" r:id="rId1"/>
  </sheets>
  <definedNames>
    <definedName name="_xlnm.Print_Area" localSheetId="0">Hoja1!$A$1:$F$559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16" i="1" l="1"/>
  <c r="D16" i="1" s="1"/>
  <c r="H19" i="1"/>
  <c r="D19" i="1" s="1"/>
  <c r="H21" i="1"/>
  <c r="D21" i="1"/>
  <c r="H182" i="1"/>
  <c r="D182" i="1" s="1"/>
  <c r="H237" i="1"/>
  <c r="D237" i="1" s="1"/>
  <c r="I302" i="1"/>
  <c r="I301" i="1"/>
  <c r="D302" i="1"/>
  <c r="D301" i="1"/>
  <c r="I300" i="1"/>
  <c r="D300" i="1" s="1"/>
  <c r="I347" i="1"/>
  <c r="D347" i="1" s="1"/>
  <c r="I348" i="1"/>
  <c r="D348" i="1" s="1"/>
  <c r="I349" i="1"/>
  <c r="D349" i="1" s="1"/>
  <c r="I350" i="1"/>
  <c r="D350" i="1" s="1"/>
  <c r="I351" i="1"/>
  <c r="D351" i="1" s="1"/>
  <c r="I352" i="1"/>
  <c r="D352" i="1" s="1"/>
  <c r="I353" i="1"/>
  <c r="D353" i="1" s="1"/>
  <c r="I346" i="1"/>
  <c r="D346" i="1" s="1"/>
  <c r="H394" i="1"/>
  <c r="D394" i="1"/>
  <c r="D497" i="1"/>
  <c r="C9" i="1"/>
  <c r="B8" i="1" l="1"/>
  <c r="H8" i="1" s="1"/>
  <c r="D8" i="1" s="1"/>
  <c r="B497" i="1" l="1"/>
  <c r="B415" i="1"/>
  <c r="B354" i="1"/>
  <c r="B303" i="1"/>
  <c r="B238" i="1"/>
  <c r="B207" i="1"/>
  <c r="B201" i="1"/>
  <c r="B77" i="1"/>
  <c r="B43" i="1"/>
  <c r="B44" i="1" s="1"/>
  <c r="B22" i="1"/>
  <c r="H22" i="1" s="1"/>
  <c r="D22" i="1" s="1"/>
  <c r="B20" i="1"/>
  <c r="H20" i="1" s="1"/>
  <c r="D20" i="1" s="1"/>
  <c r="B17" i="1"/>
  <c r="B14" i="1"/>
  <c r="B12" i="1"/>
  <c r="B10" i="1"/>
  <c r="B9" i="1"/>
  <c r="H9" i="1" l="1"/>
  <c r="D9" i="1" s="1"/>
  <c r="B11" i="1"/>
  <c r="H10" i="1"/>
  <c r="D10" i="1" s="1"/>
  <c r="B13" i="1"/>
  <c r="H13" i="1" s="1"/>
  <c r="D13" i="1" s="1"/>
  <c r="H12" i="1"/>
  <c r="D12" i="1" s="1"/>
  <c r="B15" i="1"/>
  <c r="H15" i="1" s="1"/>
  <c r="D15" i="1" s="1"/>
  <c r="H14" i="1"/>
  <c r="D14" i="1" s="1"/>
  <c r="H17" i="1"/>
  <c r="D17" i="1" s="1"/>
  <c r="B18" i="1"/>
  <c r="H18" i="1" s="1"/>
  <c r="D18" i="1" s="1"/>
  <c r="B206" i="1"/>
  <c r="B205" i="1"/>
  <c r="B204" i="1"/>
  <c r="B203" i="1"/>
  <c r="B202" i="1"/>
  <c r="H11" i="1" l="1"/>
  <c r="D11" i="1" s="1"/>
  <c r="B23" i="1"/>
</calcChain>
</file>

<file path=xl/sharedStrings.xml><?xml version="1.0" encoding="utf-8"?>
<sst xmlns="http://schemas.openxmlformats.org/spreadsheetml/2006/main" count="1109" uniqueCount="571">
  <si>
    <t xml:space="preserve">ANEXO No. 2 </t>
  </si>
  <si>
    <t>MUNICIPIO DE QUINCHIA - RISARALDA</t>
  </si>
  <si>
    <t>VIGENCIA: DESDE 12/03/2022 A LAS 23:59 HORAS HASTA 12/03/2023 A LAS 23:59 HORAS</t>
  </si>
  <si>
    <t>TERMINOS Y CONDICIONES DE REFERENCIA</t>
  </si>
  <si>
    <t>TASA</t>
  </si>
  <si>
    <t xml:space="preserve">PRIMA ANUAL </t>
  </si>
  <si>
    <t>SE OTORGA</t>
  </si>
  <si>
    <t>DAÑOS MATERIALES</t>
  </si>
  <si>
    <t>VALOR ASEGURADO</t>
  </si>
  <si>
    <t>BIENES ASEGURADOS</t>
  </si>
  <si>
    <t>SI</t>
  </si>
  <si>
    <t>NO</t>
  </si>
  <si>
    <t>Edificios (Incluye cimientos)</t>
  </si>
  <si>
    <t>Indice variable 5%</t>
  </si>
  <si>
    <t>Adecuación a la norma colombiana de diseño y construcción sismo resistente NSR10 y sus posteriores modificaciones hasta el 10% del valor asegurado edificios</t>
  </si>
  <si>
    <t>Gastos por adecuación de suelos y terrenos hasta 10% del valor asegurado edificios</t>
  </si>
  <si>
    <t>Muebles y Enseres</t>
  </si>
  <si>
    <t>Maquinaria, equipos, herramientas y accesorios</t>
  </si>
  <si>
    <t>Dineros y valores dentro y fuera de caja fuerte</t>
  </si>
  <si>
    <t>Equipos Electricos y electronicos (De computo y procesamiento de datos)</t>
  </si>
  <si>
    <t xml:space="preserve">Equipos móviles y portátiles </t>
  </si>
  <si>
    <t>Todo Riesgo Móviles y Portátiles Contenidos Especiales, Instrumentos Musicales, Casa de la Cultura  y Banda Estudiantil</t>
  </si>
  <si>
    <t>TOTAL VALOR ASEGURADO</t>
  </si>
  <si>
    <t>OTORGA</t>
  </si>
  <si>
    <t>Amparos:</t>
  </si>
  <si>
    <t>LIMITE ASEGURADO</t>
  </si>
  <si>
    <t>OBSERVACIONES</t>
  </si>
  <si>
    <t>Perdidas y daños materiales: Todos los daños, pérdidas o desaparición que sufran los intereses asegurados, originados por cualquier causa no expresamente excluida, Incluyendo Rotura de maquinaria, equipo eletríco y electronicó, rotura accidental de vidrios, hurto, hurto calificado, sea que dichos bienes estén en uso o inactivos, dentro o fuera de los predios del asegurado y dentro del territorio nacional y en general todos aquellos ubicados dentro o fuera de los predios del asegurado, y por los cuales sean legalmente Responsable o bajo su responsabilidad, tenencia y/o control o que figuren a cualquier titulo.</t>
  </si>
  <si>
    <t>AL 100%</t>
  </si>
  <si>
    <t>Incendio y/o rayo</t>
  </si>
  <si>
    <t xml:space="preserve">Terremoto, temblor y/o erupción volcánica </t>
  </si>
  <si>
    <t>Daños por agua</t>
  </si>
  <si>
    <t xml:space="preserve">Anegación </t>
  </si>
  <si>
    <t>Explosión</t>
  </si>
  <si>
    <t>Actos mal intencionados de terceros (Terrorismo), Huelga, asonada, Motín, conmoción civil o popular al 100%</t>
  </si>
  <si>
    <t xml:space="preserve">Extensión de amparos </t>
  </si>
  <si>
    <t>Otros eventos o sucesos no excluidos expresamente en condiciones generales</t>
  </si>
  <si>
    <t>Todo Riesgo Equipos eléctricos y electrónicos</t>
  </si>
  <si>
    <t>Todo Riesgo Equipos móviles y portátiles</t>
  </si>
  <si>
    <t>Todo Riesgo Contenidos especiales</t>
  </si>
  <si>
    <t>Sustracción con violencia</t>
  </si>
  <si>
    <t>Rotura o avería de Maquinaria y equipos</t>
  </si>
  <si>
    <t>Coberturas - En exceso de valor aseguradosin cobro de prima ni aplicacion de ducibles</t>
  </si>
  <si>
    <t>Remoción de escombros</t>
  </si>
  <si>
    <t xml:space="preserve">Gastos de preservación de bienes </t>
  </si>
  <si>
    <t>Gastos de extinción del siniestro</t>
  </si>
  <si>
    <t>Gastos para demostrar y cuantificar la pérdida hasta</t>
  </si>
  <si>
    <t>Honorarios profesionales</t>
  </si>
  <si>
    <t>Reconstrucción y/o Reposición de archivos y documentos</t>
  </si>
  <si>
    <t>Gastos para la obtención de licencias y permisos para reconstruir el edificio</t>
  </si>
  <si>
    <t>Gastos para Reproducción o reemplazo de información</t>
  </si>
  <si>
    <t xml:space="preserve">Gastos adicionales </t>
  </si>
  <si>
    <t>Honorarios de arquitectos, interventores, ingenieros, técnicos, consultores y gastos de viaje</t>
  </si>
  <si>
    <t>OTRAS COBERTURAS ADICIONALES</t>
  </si>
  <si>
    <t>Reparaciones provisionales en caso de siniestro</t>
  </si>
  <si>
    <t>Incendio y/o rayo en aparatos eléctricos</t>
  </si>
  <si>
    <t>Seguro al 100%</t>
  </si>
  <si>
    <t>Daños o pérdidas a propiedad de empleados</t>
  </si>
  <si>
    <t>SI/ HASTA $5.000.000 EVENTO/ $10.000.000 VIGENCIA (SE EXCLUYE DINEROS/VEHICULOS,JOYAS)</t>
  </si>
  <si>
    <t>Rotura accidental de vidrios, Incluido hmacc-Amit)</t>
  </si>
  <si>
    <t xml:space="preserve">Arrendamiento temporal de locales hasta </t>
  </si>
  <si>
    <t>Gastos Adicionales para pago de auditores, revisores y contadores</t>
  </si>
  <si>
    <t xml:space="preserve">Portador externo de datos (Excluye software)  </t>
  </si>
  <si>
    <t xml:space="preserve">Cobertura de daños por suspensión del servicio de energía  </t>
  </si>
  <si>
    <t xml:space="preserve">Daños por fallas al equipo de climatización  </t>
  </si>
  <si>
    <t xml:space="preserve">Valor de reposición o reemplazo para equipos descontinuados  </t>
  </si>
  <si>
    <t xml:space="preserve">Gastos Adicionales y Extraordinarios hasta </t>
  </si>
  <si>
    <t>Gastos por alquiler de equipos por pérdidas totales o parciales hasta</t>
  </si>
  <si>
    <t>Perdidas a propiedad de empleados, hasta     (Excluye vehículos, Dineros, Joyas y Equipos eléctricos y electrónicos)</t>
  </si>
  <si>
    <t xml:space="preserve">No aplicación de la Garantía de contrato de mantenimiento vigente, aceptación de personal idóneo del asegurado  </t>
  </si>
  <si>
    <t xml:space="preserve">Bienes de terceros bajo cuidado, control o custodia del asegurado hasta </t>
  </si>
  <si>
    <t>SI/HASTA $100.000.000 EVENTO $200.000.000 VIGENCIA</t>
  </si>
  <si>
    <t xml:space="preserve">Gastos adicionales para acelerar el reemplazo o reparaciones hasta </t>
  </si>
  <si>
    <t>SI/HASTA $100.000.000 EVENTO/VIGENCIA</t>
  </si>
  <si>
    <t xml:space="preserve">Flete expreso y flete aéreo hasta </t>
  </si>
  <si>
    <t>Gastos adicionales por horas extras, trabajo nocturno, trabajo en días festivos hasta</t>
  </si>
  <si>
    <t xml:space="preserve">Gastos de viaje y estadía </t>
  </si>
  <si>
    <t>SI/HASTA $25.000.000 EVENTO/ $50.000.000 VIGENCIA</t>
  </si>
  <si>
    <t>Perdida de contenidos, derrame en tanques hasta</t>
  </si>
  <si>
    <t>Anticipo de indemnización hasta el 40% una vez demostrada la ocurrencia y la cuantía del siniestro</t>
  </si>
  <si>
    <t>CLAUSULAS ADICIONALES</t>
  </si>
  <si>
    <t>Revocación o no renovación de la póliza a 90 días calendario, HMACC - Amit 30 días</t>
  </si>
  <si>
    <t>SI/EXCEPTO AMIT EL CUAL ES A 10 DIAS</t>
  </si>
  <si>
    <t>Amparo automático de nuevos bienes con aviso 60 días y cobro de prima adicional</t>
  </si>
  <si>
    <t>Traslado temporal de bienes con aviso 30 días, hasta</t>
  </si>
  <si>
    <t>Restablecimiento automático del valor asegurado por pago de siniestro (Excepto Hmacc-Amit) con cobro de prima adicional</t>
  </si>
  <si>
    <t>SI/SOLO UNA VEZ Y COBRO DE PRIMA ADICIONAL</t>
  </si>
  <si>
    <t>Suma asegurada corresponde a valor de reposición o reemplazo a nuevo</t>
  </si>
  <si>
    <t>Extensión de Cobertura</t>
  </si>
  <si>
    <t>Conocimiento del riesgo</t>
  </si>
  <si>
    <t>Cobertura de actos de autoridad</t>
  </si>
  <si>
    <t>Errores e inexactitudes</t>
  </si>
  <si>
    <t xml:space="preserve">No aplicación de infraseguro </t>
  </si>
  <si>
    <t xml:space="preserve">SE OTORGA/
SIEMPRE Y CUANDO LA DIFERENCIA ENTRE EL VALOR ASEGURABLE Y EL VALOR DE REPOSICIÓN NO SEA MAYOR AL 15%”
</t>
  </si>
  <si>
    <t>Labores y materiales con aviso 30 días</t>
  </si>
  <si>
    <t>Limitación de la Reticencia</t>
  </si>
  <si>
    <t>Limitación a la agravación del riesgo</t>
  </si>
  <si>
    <t>Automaticidad</t>
  </si>
  <si>
    <t>Clausula de 72 horas para terremoto y demás riesgos de la naturaleza</t>
  </si>
  <si>
    <t>No aplicación de demerito por uso</t>
  </si>
  <si>
    <t>NO/SE APLICA</t>
  </si>
  <si>
    <t>Indemnización en Dinero o mediante la reposición, reemplazo, reparación o reconstrucción del bien afectado (Con autorización del ordenador del gasto de la entidad).</t>
  </si>
  <si>
    <t>Designación de ajustadores de común acuerdo</t>
  </si>
  <si>
    <t>SI/DE ACUERDO A LA CIA</t>
  </si>
  <si>
    <t>Clausula de arbitramento, con sede en Pereira</t>
  </si>
  <si>
    <t>Ampliación de Aviso de siniestro 30 días</t>
  </si>
  <si>
    <t>Primera opción de compra del salvamento</t>
  </si>
  <si>
    <t>Bienes de terceros bajo cuidado, tenencia, control o custodia</t>
  </si>
  <si>
    <t>SI/SUBLIMITE $100.000.000 EVENTO/VIGENCIA</t>
  </si>
  <si>
    <t>Actos de Autoridad en Pereira</t>
  </si>
  <si>
    <t>Designación de bienes en libros</t>
  </si>
  <si>
    <t>Modificación del estado del riesgo</t>
  </si>
  <si>
    <t>SI/CON PREVIO AVISO A LA CIA</t>
  </si>
  <si>
    <t>Daños a calderas u otros aparatos generadores de vapor por su propia explosión.</t>
  </si>
  <si>
    <t>Definición de bienes, incluyendo edificios, maquinaria, mercancías, equipo de oficina, muebles y enseres, equipos eléctricos y electrónicos.</t>
  </si>
  <si>
    <t>Índice variable del 5% anual</t>
  </si>
  <si>
    <t>Reposición o reemplazo únicamente para activos fijos</t>
  </si>
  <si>
    <t>Bienes fuera de edificios</t>
  </si>
  <si>
    <t>Experticio técnico</t>
  </si>
  <si>
    <t>Modificaciones en favor del asegurado</t>
  </si>
  <si>
    <t xml:space="preserve">No exigencia de contratos de mantenimiento siempre y cuando sea realizado por personal del asegurado de acuerdo a las instrucciones y manuales del proveedor o fabricante </t>
  </si>
  <si>
    <t>Incremento en costos de operación: Bajo esta cobertura se debe contemplar la extensión del seguro a amparar los gastos extraordinarios en los que el Asegurado pruebe haber tenido que incurrir con el único fin de poder continuar con igual eficiencia, como sea posible, las operaciones del giro normal de sus actividades, afectadas directamente por un evento amparado bajo este seguro. Sublimite hasta $50,000,000.</t>
  </si>
  <si>
    <t>La suma asegurada de edificios incluyendo el valor de construcciones fijas con todas sus adiciones y anexos incluyendo pero no limitado a: cimientos, adecuaciones a las normas de sismo resistencia, adecuaciones de suelos y terrenos portante de edificios, divisiones internas de las edificaciones, obras civiles, vías de acceso peatonal o vehicular, cerramiento, andenes, patios, tanques,  instalaciones para aguas subterráneas o no, sanitarias y de aire acondicionado, redes eléctricas, de comunicación, intercomunicaciones y sonido, tanques de agua, de almacenamiento, ductos y rejillas del equipo acondicionado y demás instalaciones permanentes que formen parte integrante y/o separadas de los edificios, aunque no se encuentren expresamente mencionados, de propiedad del asegurado o por los que sea responsable, quedando excluido el costo de las excavaciones, preparación del terreno y honorarios de arquitectos por el diseño de planos y el estudio de suelos.</t>
  </si>
  <si>
    <t>El valor asegurado de maquinaria incluye pero no se limita a toda la maquinaria, equipos, accesorios, herramientas, tanques para almacenamiento, instalaciones eléctricas y de agua que correspondan a la maquinaria, plantas eléctricas, redes y equipos para extinción de incendio, equipo de aire acondicionado y en general todo elemento correspondiente a la maquinaria o equipo, aun cuando no se haya determinado específicamente, de propiedad del asegurado o por los que sea legalmente responsable siempre y cuando su valor quede incluido dentro de la suma asegurada y no estén cubiertos por otra póliza, ubicados dentro de los predios asegurados</t>
  </si>
  <si>
    <t>El valor asegurado de muebles y enseres incluye pero no se limita a los bienes tales como escritorios, sillas, mesas, alarmas, extintores, utensilios de oficina, cortinas, persianas, grecas, neveras, divisiones, tapetes, cajas fuertes, ventiladores, archivadores, equipos de aseo y en general toda clase de bienes que el asegurado determine con esta denominación que sea de su propiedad o por los que legalmente sea responsable, ubicados en los predios asegurados, siempre y cuando su valor quede incluido dentro de la suma asegurada y no estén cubiertos por otra póliza.</t>
  </si>
  <si>
    <t>El valor asegurado de equipo eléctrico y electrónico incluye pero no se limita a las computadoras, equipos de procesamiento de datos con sus equipos auxiliares o de soporte, máquinas de escribir, equipos de oficina, sistemas de comunicación copiado o fotocopiado, equipos de laboratorio, análisis y precisión, sistemas de video y proyección sistemas de alarma, prevención o protección entre otros, ubicados dentro de los predios asegurados.</t>
  </si>
  <si>
    <t>La cobertura de terremoto, temblor queda extendida a patios, tanques exteriores, chimeneas y cualquier otra construcción separada a las Edificaciones amparadas y dentro de los predios asegurados</t>
  </si>
  <si>
    <t>Cláusula de limitación de la agravación del riesgo y limitación de los efectos de las garantías: No obstante lo dispuesto en las condiciones generales de la póliza, se establece que, en el caso de siniestro , la Aseguradora solo podrá invocar la agravación del riesgo o el incumplimiento de las garantías cuando exista relación de causalidad entre la agravación y/o el incumplimiento de una garantía y los hechos causantes del siniestro</t>
  </si>
  <si>
    <t>Condiciones Particulares: Queda expresamente acordado y convenido, que la Compañía acepta las condiciones básicas técnicas establecidas en este anexo, en los términos señalados en el mismo, por lo tanto, en caso de existir discrepancia ente los ofrecimientos contenidos en la propuesta técnica básica, frente a los textos de los ejemplares de las pólizas, certificados, anexos o cualquier otro documento; prevalecerá la información y condiciones básicas técnicas establecidas, de igual forma en caso de encontrarse contradicción en alguna condición prevalecerá la de mayor beneficio para el asegurado.</t>
  </si>
  <si>
    <t>TEXTO: CLÁUSULA DE LIMITACIÓN DE LA RETICENCIA Y LA AGRAVACIÓN DEL RIESGO: PARA LOS EFECTOS DE LAS SANCIONES ESTABLECIDAS EN LOS ARTÍCULOS 1058 Y 1060 DEL CÓDIGO DE COMERCIO, LA ASEGURADORA MANIFIESTA QUE CONOCIÓ Y TUVO LA OPORTUNIDAD DE CONOCER EN TODO MOMENTO NO SÓLO EL ESTADO DE LOS RIESGOS SINO DE LOS CAMBIOS QUE ÉSTOS HAN SUFRIDO EN EL TIEMPO, Y POR LO TANTO NO PODRÁ ALEGAR LA RETICENCIA O AGRAVACIÓN EN NINGÚN MOMENTO. SE EXCEPTÚA DE LA ANTERIOR REGLA, LOS HECHOS O CIRCUNSTANCIAS QUE SOBREVENGAN A AL CELEBRACIÓN DE LOS CONTRATOS PARA LO CUAL EL ASEGURADO TENDRÁ UN TÉRMINO DE 30 DÍAS HÁBILES PARA LA NOTIFICACIÓN A LA ASEGURADORA.</t>
  </si>
  <si>
    <t>TABLAS DE DEMERITO PARA PERDIDAS TOTALES</t>
  </si>
  <si>
    <t>Equipo Electrónico:</t>
  </si>
  <si>
    <t>Años de Uso                                                       Porcentaje de Demerito</t>
  </si>
  <si>
    <t>NO/SEGÚN CONDICIONADO</t>
  </si>
  <si>
    <t>hasta 5 Años                                                        0% anual</t>
  </si>
  <si>
    <t>de 6 Años hasta 10 años                                      5% anual</t>
  </si>
  <si>
    <t>Mas de 10 años                                                    Máximo del 50%</t>
  </si>
  <si>
    <t>Rotura de Maquinaria:</t>
  </si>
  <si>
    <t>hasta 5 Años                                                         0% anual</t>
  </si>
  <si>
    <t>de 6 Años hasta 10 años                                       5% anual</t>
  </si>
  <si>
    <t>Mas de 10 años                                                     máximo del 50%</t>
  </si>
  <si>
    <t>Basico: Pedidas y daños accidentales</t>
  </si>
  <si>
    <t>Hurto simple</t>
  </si>
  <si>
    <t>SI/ EN LAS INTALACIONES</t>
  </si>
  <si>
    <t>Hurto calificado</t>
  </si>
  <si>
    <t>Cobertura por daños a los equipos de climatización</t>
  </si>
  <si>
    <t>Portador externo de datos</t>
  </si>
  <si>
    <t>Gastos por alquiler de equipos</t>
  </si>
  <si>
    <t>Gastos de recuperación de información</t>
  </si>
  <si>
    <t>Incremento en costos de operación</t>
  </si>
  <si>
    <t xml:space="preserve">Cobertura por suspensión de Energía      </t>
  </si>
  <si>
    <t xml:space="preserve">No aplicación de demerito para equipos hasta 5 años de antigüedad    </t>
  </si>
  <si>
    <t>Valor de reposición para equipos descontinuados.</t>
  </si>
  <si>
    <t>Cobertura para equipos móviles y portátiles fuera de los predios asegurados incluyendo cuando se encuentren en cualquier medio de transporte particular o publico (Excluye el hurto simple y la desaparición misteriosa)</t>
  </si>
  <si>
    <t>SI/HASTA $100.000.000</t>
  </si>
  <si>
    <t>Hurto Simple dentro y fuera de los predios para equipos e instrumentos móviles y portátiles.</t>
  </si>
  <si>
    <t>SI/ HASTA $100.000.000</t>
  </si>
  <si>
    <t>Flete aéreo y flete expreso</t>
  </si>
  <si>
    <t>Cobertura automática para equipos de reemplazo hasta</t>
  </si>
  <si>
    <t>Pérdidas o daños accidentales</t>
  </si>
  <si>
    <t>Incendio Interno</t>
  </si>
  <si>
    <t>Caída directa de rayo</t>
  </si>
  <si>
    <t xml:space="preserve">Cobertura de tempestad y huracán.      </t>
  </si>
  <si>
    <t xml:space="preserve">Cobertura para pérdida de contenidos </t>
  </si>
  <si>
    <t xml:space="preserve">Automaticidad para equipos de reemplazo      </t>
  </si>
  <si>
    <t>SI/CON AVISO A LA CIA A 30 DIAS</t>
  </si>
  <si>
    <t xml:space="preserve">Gasto adicional por horas extras, flete expreso, flete aéreo    </t>
  </si>
  <si>
    <t>Explosión física o química interna</t>
  </si>
  <si>
    <t>Cobertura de Inundación y enlodamiento</t>
  </si>
  <si>
    <t xml:space="preserve">SI/ SIEMPRE Y CUANDO SEA POR EVENTO AMPARADO </t>
  </si>
  <si>
    <t>Cobertura de conjuntos</t>
  </si>
  <si>
    <t>Cobertura para aceites, lubricantes y refrigerantes en maquinaria y equipo  (Únicamente para el aceite Dieléctrico de transformadores)</t>
  </si>
  <si>
    <t>Sustracción:</t>
  </si>
  <si>
    <t>Hurto calificado en predios</t>
  </si>
  <si>
    <t>Hurto simple dentro de predios asegurados</t>
  </si>
  <si>
    <t>Hurto simple y calificado para equipos móviles y portátiles</t>
  </si>
  <si>
    <t>Cobertura Todo Riesgo para Armas de Fuego</t>
  </si>
  <si>
    <t>DEDUCIBLES</t>
  </si>
  <si>
    <t>OBLIGATORIOS</t>
  </si>
  <si>
    <t>Daños Materiales:</t>
  </si>
  <si>
    <t>incendio y/o anexos:</t>
  </si>
  <si>
    <t>Sin Deducible</t>
  </si>
  <si>
    <t>Terremoto, temblor y/o erupción volcánica</t>
  </si>
  <si>
    <t>3% del valor de la perdida Mínimo 3 SMMLV.</t>
  </si>
  <si>
    <t xml:space="preserve">Hmacc - Amit </t>
  </si>
  <si>
    <t>5% del valor de la perdida Mínimo 2 SMMLV.</t>
  </si>
  <si>
    <t>Demas eventos</t>
  </si>
  <si>
    <t>Sustracción con Violencia:</t>
  </si>
  <si>
    <t>10% del valor de la perdida mínimo 1 SMMLV</t>
  </si>
  <si>
    <t>Rotura de maquinaria:</t>
  </si>
  <si>
    <t>Cobertura Básica Corriente Débil</t>
  </si>
  <si>
    <t>Incendio y/o Rayo</t>
  </si>
  <si>
    <t>1% del valor de la perdida Mínimo 1 SMMLV.</t>
  </si>
  <si>
    <t>Hurto Simple y Hurto calificado</t>
  </si>
  <si>
    <t>Equipos móviles y portátiles</t>
  </si>
  <si>
    <t>15% del valor de la perdida Mínimo 2 SMMLV.</t>
  </si>
  <si>
    <t>PRIMA ANUAL</t>
  </si>
  <si>
    <t>MANEJO GLOBAL PARA ENTIDADES ESTATALES</t>
  </si>
  <si>
    <t>LIMITE DE  ASEGURADO</t>
  </si>
  <si>
    <t>INTERES ASEGURABLE</t>
  </si>
  <si>
    <t>Se ampara a la(s) entidad(es) estatal(es) asegurada(s) contra las pérdidas patrimoniales sufridas en vigencia de la póliza, que impliquen menoscabo de fondos y bienes públicos, causados por sus servidores públicos en el ejercicio de los cargos amparados, por incurrir en conductas que se tipifiquen como delitos contra la administración pública o que generen fallos con responsabilidad fiscal, siempre y cuando la conducta que dio origen al daño tenga lugar dentro de la vigencia de la presente póliza. El amparo se extiende a reconocer el valor de la rendición y reconstrucción de cuentas, integridad de sus empleados o personas a su servicio, Delitos contra la Administración Pública, Cobertura global de manejo oficial, empleados de firma especializada.</t>
  </si>
  <si>
    <t>Cargos asegurados: 16</t>
  </si>
  <si>
    <t>ALCALDE</t>
  </si>
  <si>
    <t>SECRETARÍA HACIENDA</t>
  </si>
  <si>
    <t>SECRETARÍA DE GOBIERNO</t>
  </si>
  <si>
    <t>SECRETARÍA  DE PLANEACIÓN, AMBIENTE Y OBRAS PÚBLICAS</t>
  </si>
  <si>
    <t>SECRETARÍA  DE DESARROLLO SOCIAL, ECONÓMICO Y COMPETITIVIDAD</t>
  </si>
  <si>
    <t>SECRETARÍA  DE TURISMO Y GESTIÓN</t>
  </si>
  <si>
    <t>COMISARÍA DE FAMILIA</t>
  </si>
  <si>
    <t>AUXILIAR ADMINISTRATIVO 1</t>
  </si>
  <si>
    <t>AUXILIAR ADMINISTRATIVO 2</t>
  </si>
  <si>
    <t>DIRECTOR EJECUTIVO INDER QUINCHIA</t>
  </si>
  <si>
    <t>SECRETARIA TESORERA INDER QUINCHIA</t>
  </si>
  <si>
    <t>GERENTE EMPRESA VIAL Y TRASNPORTE DEL MUNICIPIO DE QUINCHIA</t>
  </si>
  <si>
    <t>SECRETARIA TESORERA  EMPRESA VIAL Y TRASNPORTE DEL MUNICIPIO DE QUINCHIA</t>
  </si>
  <si>
    <t>GERENTE EMPRESAS PÚBLICAS MUNICIPALES DE QUINCHIA</t>
  </si>
  <si>
    <t>TÉCNICO ADMINISTRATIVO 1 EMPRESAS PÚBLICAS MUNICIPALES DE QUINCHÍA</t>
  </si>
  <si>
    <t>TÉCNICO ADMINISTRATIVO 2 EMPRESAS PÚBLICAS MUNICIPALES DE QUINCHÍA</t>
  </si>
  <si>
    <t>Coberturas Básicas:</t>
  </si>
  <si>
    <t>Delitos contra el patrimonio económico</t>
  </si>
  <si>
    <t>Delitos contra la administración pública</t>
  </si>
  <si>
    <t>Gastos de reconstrucción de cuentas</t>
  </si>
  <si>
    <t>Gastos de rendición de cuentas</t>
  </si>
  <si>
    <t>Peculado en cualquiera de sus formas</t>
  </si>
  <si>
    <t>Fallos con responsabilidad fiscal</t>
  </si>
  <si>
    <r>
      <rPr>
        <b/>
        <sz val="14"/>
        <rFont val="Arial"/>
        <family val="2"/>
      </rPr>
      <t xml:space="preserve">Modalidad de Aseguramiento: </t>
    </r>
    <r>
      <rPr>
        <sz val="14"/>
        <rFont val="Arial"/>
        <family val="2"/>
      </rPr>
      <t xml:space="preserve"> Claims Made y/o ocurrencia</t>
    </r>
  </si>
  <si>
    <t>SE OTORGA MODALIDAD OCURRENCIA</t>
  </si>
  <si>
    <t xml:space="preserve">RETROACTIVIDAD se solicita se otorgue retroactividad mínima de dos
(2) años, teniendo en cuenta que este tiempo viene con la misma aseguradora
</t>
  </si>
  <si>
    <t>NO SE OTORGA</t>
  </si>
  <si>
    <t>Nuestra póliza es de ocurrencia, sujeto a los terminos de prescripción marcado por ley.</t>
  </si>
  <si>
    <t>Coberturas Adicionales:</t>
  </si>
  <si>
    <t>OBLIGATORIAS</t>
  </si>
  <si>
    <t>Pérdidas por empleados no identificados</t>
  </si>
  <si>
    <t xml:space="preserve">Pérdidas causadas por personal de firmas especializadas y/o temporales  </t>
  </si>
  <si>
    <t>Protección de depósitos bancarios</t>
  </si>
  <si>
    <t>Bienes de terceros</t>
  </si>
  <si>
    <t>Cláusulas Adicionales:</t>
  </si>
  <si>
    <t>Revocación o no renovación del seguro con aviso a 90 días</t>
  </si>
  <si>
    <t>90 días</t>
  </si>
  <si>
    <t>Amparo automático de nuevos cargos asegurables</t>
  </si>
  <si>
    <t>Restablecimiento automático del valor asegurado hasta dos veces con cobro de prima</t>
  </si>
  <si>
    <t>SI/MAXIMO 1 VEZ EN LA VIGENCIA , CON COBRO DE PRIMA al 100% ADICIONAL</t>
  </si>
  <si>
    <t>Cobertura de 30 días adicionales al retiro de empleado</t>
  </si>
  <si>
    <t>Cobertura de pérdidas cometidas por empleados de firmas especializadas</t>
  </si>
  <si>
    <t>Al 100%</t>
  </si>
  <si>
    <t>SI/AL 25% DEL VR ASEGURADO DEL BASICO</t>
  </si>
  <si>
    <t>Ampliación de aviso de siniestro 30 días</t>
  </si>
  <si>
    <r>
      <rPr>
        <b/>
        <sz val="14"/>
        <rFont val="Arial"/>
        <family val="2"/>
      </rPr>
      <t>Definición de Trabajador y Empleado:</t>
    </r>
    <r>
      <rPr>
        <sz val="14"/>
        <rFont val="Arial"/>
        <family val="2"/>
      </rPr>
      <t xml:space="preserve"> La expresión empleados comprende: Representantes legales, funcionarios o empleados del asegurado lo mismo que empleados ocasionales o transitorios o quienes  sin serlo realicen prácticas o investigaciones en las dependencias del asegurado como estudiantes o visitantes especiales con la previa y expresa autorización de este. Así mismo comprende a todas aquellas personas naturales que presten sus servicios en los establecimientos del asegurado bajo cualquier titulo o contrato ( Suministrados por empresas de empleados temporales. De firmas especializadas en vigilancia, aseo, etc.)</t>
    </r>
  </si>
  <si>
    <r>
      <rPr>
        <b/>
        <sz val="14"/>
        <rFont val="Arial"/>
        <family val="2"/>
      </rPr>
      <t>Cláusula de seguros anteriores:</t>
    </r>
    <r>
      <rPr>
        <sz val="14"/>
        <rFont val="Arial"/>
        <family val="2"/>
      </rPr>
      <t xml:space="preserve"> Como la presente póliza sustituye una anterior, la compañía conviene indemnizar al asegurado por toda pérdida de dinero u otros bienes que no sean recobrables bajo la citada póliza anterior, por haber vencido bajo la misma el término dentro del cual se debió descubrir la pérdida.</t>
    </r>
  </si>
  <si>
    <t>Designación de ajustadores</t>
  </si>
  <si>
    <t>Cobertura para cajas menores sin aplicación de deducibles</t>
  </si>
  <si>
    <t>Arbitramento</t>
  </si>
  <si>
    <t>DEDUCIBLES:</t>
  </si>
  <si>
    <t>Básico:</t>
  </si>
  <si>
    <t>10% del valor de la perdida mínimo 1 SMMLV.</t>
  </si>
  <si>
    <t>Demas Eventos</t>
  </si>
  <si>
    <t>Cajas menores sin deducibles:</t>
  </si>
  <si>
    <t>Sin Aplicación deducibles</t>
  </si>
  <si>
    <t>PRIMA ANUAL ANTES DE IVA</t>
  </si>
  <si>
    <t>RESPONSABILIDAD CIVIL EXTRACONTRACTUAL</t>
  </si>
  <si>
    <r>
      <t xml:space="preserve">Amparar los </t>
    </r>
    <r>
      <rPr>
        <u/>
        <sz val="14"/>
        <rFont val="Arial"/>
        <family val="2"/>
      </rPr>
      <t>perjuicios patrimoniales y extrapatrimoniales</t>
    </r>
    <r>
      <rPr>
        <sz val="14"/>
        <rFont val="Arial"/>
        <family val="2"/>
      </rPr>
      <t xml:space="preserve"> causados a terceros, como consecuencia de un hecho de carácter accidental, súbito e imprevisto imputable al asegurado, de acuerdo con la ley colombiana que causen la muerte, lesión o menoscabo en la salud de las personas (daños personales) Y/o deterioro o destrucción de bienes (daños materiales) y perjuicios económicos, incluyendo lucro cesante , como consecuencia directa de tales daños personales y /o daños materiales, causados durante el giro normal de sus actividades. </t>
    </r>
  </si>
  <si>
    <t>Coberturas:</t>
  </si>
  <si>
    <t>Evento/Vigencia</t>
  </si>
  <si>
    <t>Predios, labores y operaciones</t>
  </si>
  <si>
    <t>al 100%</t>
  </si>
  <si>
    <t>Contratista y subcontratistas independientes en exceso de las pólizas exigidas a cada contratistas o subcontratista</t>
  </si>
  <si>
    <t>SI/HASTA EL25% EVENTO / Y 50% VIGENCIA  DEL VALOR ASEGURADO DEL BASICO</t>
  </si>
  <si>
    <t>Patronal en exceso de las prestaciones mínimas legales</t>
  </si>
  <si>
    <t>Vigilantes (uso de armas de fuego, errores de puntería) Responsabilidad Civil que el personal de vigilancia, seguridad y caninos del asegurado puedan llegar a cometer en desempeño de sus labores</t>
  </si>
  <si>
    <t>RC personal de vigilancia y seguridad del asegurado puedan llegar a cometer en desempeño de sus labores , incluso por uso de armas de fuego y errores de puntería. Si el personal de celaduría, vigilancia y seguridad que presta el servicio al asegurado es suministrado por una firma especializada en la materia, este amparo opera en exceso del limite de RCE.</t>
  </si>
  <si>
    <t>NO/HASTA EL25% EVENTO / Y 50% VIGENCIA  DEL VALOR ASEGURADO DEL BASICO</t>
  </si>
  <si>
    <t>RC Parqueaderos</t>
  </si>
  <si>
    <t>SI/HASTA EL10% EVENTO / Y 20% VIGENCIA  DEL VALOR ASEGURADO DEL BASICO</t>
  </si>
  <si>
    <t>RC Cruzada</t>
  </si>
  <si>
    <t>Contaminación súbita, accidental  e imprevista</t>
  </si>
  <si>
    <t>Parques, restaurantes, campos deportivos dentro y fuera de predios</t>
  </si>
  <si>
    <t xml:space="preserve">RC por elaboración y distribución de alimentos de los programas de seguridad alimentaría </t>
  </si>
  <si>
    <t>RC derivadas de las actividades de prevención y atención básica en salud.</t>
  </si>
  <si>
    <t xml:space="preserve">Uso, administración y manejo de escenarios deportivos y celebración de actividades deportivas y espectáculos públicos </t>
  </si>
  <si>
    <t>Transporte y movilización de bienes incluyendo materiales azarosos.</t>
  </si>
  <si>
    <t>SI/CON AUTORIZACION DE LA ASEGURADORA</t>
  </si>
  <si>
    <t>Transporte y movilización de personas en las zonas rurales y urbanas.</t>
  </si>
  <si>
    <t>Operaciones bajo tierra, abandono o dejación parcial</t>
  </si>
  <si>
    <t>Ascensores, elevadores y escaleras automáticas y similares</t>
  </si>
  <si>
    <t>Avisos y vallas publicitarias dentro y fuera de los predios</t>
  </si>
  <si>
    <t>Incendio y/o explosión a riesgos adyacentes</t>
  </si>
  <si>
    <t xml:space="preserve">RC de Vehículos propios y no propios </t>
  </si>
  <si>
    <t>Gastos médicos a terceros</t>
  </si>
  <si>
    <t>Muerte y lesiones ocasionadas en obras civiles y demolición</t>
  </si>
  <si>
    <t>Bienes bajo cuidado, tenencia y control</t>
  </si>
  <si>
    <t>Extensión de actividades y operaciones fuera de Colombia</t>
  </si>
  <si>
    <t>RC por manejo de combustible</t>
  </si>
  <si>
    <t>RC por ensanches o montajes en los predios asegurados</t>
  </si>
  <si>
    <t>En caso de que los daños ocasionados a terceros sean superiores a los amparados por la póliza de Automóviles, el Asegurado podrá acudir a esta póliza para cubrir el mayor valor sin que puedan acumularse los deducibles de las dos pólizas, aplicándosele uno solo a elección de la aseguradora</t>
  </si>
  <si>
    <t>La posesión, el uso y el mantenimiento de predios</t>
  </si>
  <si>
    <t>Uso de maquinas y equipos de trabajo, de cargue y descargue y transporte dentro de los predios asegurados</t>
  </si>
  <si>
    <t xml:space="preserve">Instalaciones sociales y deportivas </t>
  </si>
  <si>
    <t xml:space="preserve">Eventos sociales </t>
  </si>
  <si>
    <t>Viajes de funcionarios del asegurado dentro del territorio nacional</t>
  </si>
  <si>
    <t>La participación del asegurado en ferias y exposiciones nacionales</t>
  </si>
  <si>
    <t>Vehículos Propios y No Propios en exceso de la póliza de automóviles</t>
  </si>
  <si>
    <t>La posesión y uso de depósitos, tanques y tuberías que se encuentren ubicados o instalados dentro de los predios asegurados</t>
  </si>
  <si>
    <t>Uso de cafeterías y restaurantes dentro de los predios asegurados</t>
  </si>
  <si>
    <t>La vigilancia de los predios del asegurado por medio de personal del asegurado y que no pertenezcan a una firma de vigilancia especializada</t>
  </si>
  <si>
    <t>Perjuicios patrimoniales, incluye daño emergente y lucro cesante, siempre que se derive de un daño material, lesión corporal, cubierto por la póliza.</t>
  </si>
  <si>
    <r>
      <t>al 100%</t>
    </r>
    <r>
      <rPr>
        <b/>
        <sz val="14"/>
        <rFont val="Arial"/>
        <family val="2"/>
      </rPr>
      <t xml:space="preserve"> </t>
    </r>
  </si>
  <si>
    <t>Perjuicios extrapatrimoniales, incluye daño moral, el daño por alteración grave a las condiciones de existencia y el Daño a la Salud, siempre que se deriven de un daño material, lesión corporal, cubierto por la póliza.</t>
  </si>
  <si>
    <t>Gastos de defensa</t>
  </si>
  <si>
    <t>Clausulas Adicionales:</t>
  </si>
  <si>
    <t xml:space="preserve">Amparo automático de nuevos predios y actividades con aviso 60 días. </t>
  </si>
  <si>
    <t>60 Días</t>
  </si>
  <si>
    <t xml:space="preserve">Extensión por actos de empleados </t>
  </si>
  <si>
    <t xml:space="preserve">Ampliación de aviso de siniestro 30 días </t>
  </si>
  <si>
    <t>30 días</t>
  </si>
  <si>
    <t>Restablecimiento automático del valor asegurado por pago de siniestro, con cobro adicional de prima</t>
  </si>
  <si>
    <t>Actos de autoridad</t>
  </si>
  <si>
    <t xml:space="preserve">Aclaración de términos: Accidente como "EVENTO" y lesiones como "PERJUICIOS" </t>
  </si>
  <si>
    <t>Gastos Médicos:</t>
  </si>
  <si>
    <t>Demas amparos:</t>
  </si>
  <si>
    <t>AUT ZONAL</t>
  </si>
  <si>
    <t>TODO RIESGO EQUIPO Y MAQUINARIA</t>
  </si>
  <si>
    <t>1. Retroexcavadora Caterpillar Mod. 416 2a serie motor N° U334147T  (PROPIEDAD MPIO EN COMODARO EMP. PÚBLICAS)</t>
  </si>
  <si>
    <t>2. Motoniveladora Case Modelo 2015 845B Registro  MC026422  (PROPIEDAD MPIO EN COMODARO EMP. VIAL)</t>
  </si>
  <si>
    <t>3. Retroexcavadora Caswe Modelo 2015, 590SN Registro  MC026572  (PROPIEDAD MPIO EN COMODARO EMP. VIAL)</t>
  </si>
  <si>
    <t xml:space="preserve"> </t>
  </si>
  <si>
    <t>Todo daño Material, accidental, súbito, cobertura equipo y maquinaria contratista (hurto y hurto calificado), terremoto, temblor, erupción volcánica, responsabilidad civil extracontractual.</t>
  </si>
  <si>
    <t>al 100% (OBLIGATORIO)</t>
  </si>
  <si>
    <t>Cobertura equipo y Maquinaria</t>
  </si>
  <si>
    <t>Pérdida o daños accidentales</t>
  </si>
  <si>
    <t>Terremoto, temblor y/o erupción volcánica al 100%</t>
  </si>
  <si>
    <t>Asonada, motín, conmoción civil o popular y huelga al 100%</t>
  </si>
  <si>
    <t>AMIT al 100%</t>
  </si>
  <si>
    <t>Responsabilidad Civil Extracontractual hasta $300.000.000 o el mayor que estime el proponente</t>
  </si>
  <si>
    <t>Granizo, humo, huracán, vientos fuertes, inundación</t>
  </si>
  <si>
    <t>Volcamiento y choque, derrumbe o caída de objetos sobre los equipos</t>
  </si>
  <si>
    <t>Daños por agua, anegación, avalancha deslizamiento, avenida de agua, inundaciones y enlodamiento</t>
  </si>
  <si>
    <t>Operaciones bajo tierra</t>
  </si>
  <si>
    <t>Coberturas y cláusulas adicionales</t>
  </si>
  <si>
    <t>Transporte y movilización a nivel nacional, por sus propios medios o en vehículos especializados $100.000.000=</t>
  </si>
  <si>
    <t>SI/HASTA UN RADIO DE OPERACIÓN DE 200 KM</t>
  </si>
  <si>
    <t>Amparo automático de nuevos equipos hasta $250.000.000=</t>
  </si>
  <si>
    <t>Traslado temporal de equipos hasta $250.000.000=</t>
  </si>
  <si>
    <t>Gastos por horas extras, trabajo nocturno hasta $250.000.000=</t>
  </si>
  <si>
    <t>Flete expreso hasta $200.000.000=</t>
  </si>
  <si>
    <t>Autorización para reparaciones provisionales $50.000.000=</t>
  </si>
  <si>
    <t xml:space="preserve">SI, CON AUTORIZACIÓN DE LA ASEGURADORA
</t>
  </si>
  <si>
    <t>Otras propiedades del asegurado $50.000.000=</t>
  </si>
  <si>
    <t>Revocación de la póliza 90 días</t>
  </si>
  <si>
    <t>Reposición o reemplazo</t>
  </si>
  <si>
    <t>Restablecimiento de valor asegurado por pago de siniestro</t>
  </si>
  <si>
    <t xml:space="preserve">SI, UNA SOLA VEZ CON COBRO DE PRIMA ADICIONAL.  NO APLICA PARA AMIT, AMCCPH, TERRORISMO
</t>
  </si>
  <si>
    <t>Designación de ajustadores de común acuerdo con el asegurado</t>
  </si>
  <si>
    <t>Designación de bienes</t>
  </si>
  <si>
    <t>Remoción de escombros hasta $200.000.000=</t>
  </si>
  <si>
    <t>Honorarios, gastos de viaje y estadía de técnicos $20.000.000=</t>
  </si>
  <si>
    <t>Deducible:</t>
  </si>
  <si>
    <t>OBLIGATORIO</t>
  </si>
  <si>
    <t>Básico, Pérdida Total y Parcial por Daños</t>
  </si>
  <si>
    <t>10% del valor de la pérdida Min 1 SMMLV</t>
  </si>
  <si>
    <t>AUT PROFESIONAL</t>
  </si>
  <si>
    <t>Terremoto y Actos de la Naturaleza</t>
  </si>
  <si>
    <t>Huelga, Motín, Asonada y Amit</t>
  </si>
  <si>
    <t xml:space="preserve">Responsabilidad Civil Extracontractual </t>
  </si>
  <si>
    <t>SEGURO DE AUTOMOVILES</t>
  </si>
  <si>
    <t>1. Campero Chevrolet Trooper DLX, Lona, placa OVH249 (BOMBEROS), motor 331651, modelo 1994,  Código 01608006, Estilo Trooper STD MT, 1600 CC LONA, oficial</t>
  </si>
  <si>
    <t>2. Campero ambulancia LAND ROVER,  placa OVD573, MOTOR: E316198988, Código 05208001 , MODELO 1985, Estilo Santana Cabinado Largo Cab, Oficial</t>
  </si>
  <si>
    <t>3. Volqueta Chevrolet C70 149 Diesel modelo 82 motor N° 08G139919, Chasis N° CM 20401 placa OVD519 color rojo llana, MT TD 4X2, CODIGO  01626002, Modelo 1982, Oficial</t>
  </si>
  <si>
    <t>4. Campero cabinado, Chevrolet Trooper DL, modelo  1994,  placa PEF-443, motor 305916, chasis USD22412,  Código  01608007, Estilo Trooper DLX, MT 2600 cc CAB., OFICIAL</t>
  </si>
  <si>
    <t>5. Volqueta International 4300 Durastar Plus Euro 4x2 AA, Código 03626096, Motor 73847872, modelo 2016,  placa  OVE407, Estilo 4300 Durastar Plus Euro V MT TD 4X2 AA, Oficial</t>
  </si>
  <si>
    <t>6. Campero SUZUKI, Grand Vitara SZ, modelo 2018, placa OUE086, Estilo Grand Vitara SZ GLX SPORT, MT, 2.400 CC, 5 PTAS, OFICIAL,  Motor J24B1321474, CÓDIGO Fasecolda 08808032</t>
  </si>
  <si>
    <t>7. BUSETA, Chevrolet npr [1] 3,9 L mt, 3,900 c.c., DSL, 4X2 [URB],  Placa OVH260, motor 567065, Chasis NL96383606, Oficial, mod 1996,  Código Fasecolda 01603017.</t>
  </si>
  <si>
    <t>8. MOTOCARRO, Ayco, línea AY250ZH-2, placa 434NAA, platón,  Modelo 2017, 246 C.C. Público, Motor 167MM8FC00030,  Chasis 9F0HDNZ00H0003267, recolector material reciclable,   Código Fasecolda 14119003</t>
  </si>
  <si>
    <t>VALOR ASEGURADO TOTAL</t>
  </si>
  <si>
    <t>R.C.E.  Limite Único de</t>
  </si>
  <si>
    <t>NO /RCE $500/$500/$1.000 PARA VEHICULOS, RCE $400/$400/$800 MOTOS</t>
  </si>
  <si>
    <t>Perdida total por daños</t>
  </si>
  <si>
    <t>Vr Comercial</t>
  </si>
  <si>
    <t>Perdida parcial por daños</t>
  </si>
  <si>
    <t>Perdida total por hurto o hurto calificado</t>
  </si>
  <si>
    <t>Perdida parcial por hurto o hurto calificado</t>
  </si>
  <si>
    <t>Amparo patrimonial</t>
  </si>
  <si>
    <t xml:space="preserve">SI </t>
  </si>
  <si>
    <t>Asistencia Jurídica en proceso Penal y Civil</t>
  </si>
  <si>
    <t>Asistencia en viajes</t>
  </si>
  <si>
    <t>Accidentes personales $40,000,000=, o el mayor que estime el proponente</t>
  </si>
  <si>
    <t>SI/HASTA $10.000.000</t>
  </si>
  <si>
    <t>Motín, huelga, actos derivados, por movimientos subversivos, Amit, en general conmociones populares de cualquier clase</t>
  </si>
  <si>
    <t>Vehículo de reemplazo o sustituto</t>
  </si>
  <si>
    <t>SI/PARA VEHICULOS LIVIANOS</t>
  </si>
  <si>
    <t xml:space="preserve">Gastos de transporte de perdidas totales (Hurto o daños) por $35.000 Diarios y hasta por 60 días.  </t>
  </si>
  <si>
    <t xml:space="preserve">NO/LIMITE DE $30.000 DIARIOS Y HASTA (30) DIAS. </t>
  </si>
  <si>
    <t xml:space="preserve">Cláusulas adicionales:  </t>
  </si>
  <si>
    <t xml:space="preserve">Amparo automático de nuevos vehículos con aviso de 60 días y hasta $150.000.000  </t>
  </si>
  <si>
    <t>SI/PREVIA AUTORIZACION DE LA ASEGURADORA</t>
  </si>
  <si>
    <t xml:space="preserve">Amparo automático de accesorios  con aviso de 60 días hasta el 10% del valor comercial de cada vehículo.  </t>
  </si>
  <si>
    <t>Cláusula de transporte de mercancías azarosas, inflamables o explosivas</t>
  </si>
  <si>
    <t xml:space="preserve">Atención de siniestro en taller concesionario para vehículos hasta de 5 años  </t>
  </si>
  <si>
    <t>SI/HASTA 3 AÑOS</t>
  </si>
  <si>
    <t>En Casos de siniestro que requieran de trámites de tránsito (Compra de formularios, matrículas, traspasos  etc.,) serán asumidos por la Aseguradora y descontados de la indemnización</t>
  </si>
  <si>
    <t>En la relación adjunta se asignan los valores asegurables de los vehículos correspondientes a la vigencia 2022, no obstante, en la respectiva propuesta la compañía proponente deberá asignar los valores asegurados que figuren en el envió Fasecolda vigente a la fecha de cierre o presentación de la propuesta.</t>
  </si>
  <si>
    <t>SI/ACTUALIZACION ANUAL</t>
  </si>
  <si>
    <t xml:space="preserve">Revocación o no renovación del seguro con aviso a 90 días  </t>
  </si>
  <si>
    <t xml:space="preserve">Ampliación del plazo de aviso de siniestro a 30 días </t>
  </si>
  <si>
    <t xml:space="preserve">Actos de autoridad  </t>
  </si>
  <si>
    <t>CLAUSULA ESPECIAL: La aseguradora se compromete a indemnizar en el evento de pérdidas totales tanto por hurto como por daños, hasta por el valor asegurado sin exigir el traspaso de los vehículos que no se encuentren al día con su documentación ya que, en ciertos eventos, es más costosa la legalización que los mismos bienes amparados, con el compromiso del asegurado de entregar el o los salvamentos a la aseguradora o en su defecto descontar de la indemnización el valor que estos tengan. En iguales condiciones se aseguran los bienes al servicio de las entidades descentralizadas</t>
  </si>
  <si>
    <t xml:space="preserve">Sin aplicación deducibles </t>
  </si>
  <si>
    <t>Sin Aplicación de deducibles</t>
  </si>
  <si>
    <t>VENCIMIENTOS SOAT</t>
  </si>
  <si>
    <r>
      <t>1. Campero SUZUKI, Grand Vitara SZ, modelo 2018, placa OUE086, Estilo Grand Vitara SZ GLX SPORT, MT, 2.400 CC, 5 PTAS, OFICIAL,  Motor J24B1321474, CÓDIGO Fasecolda 08808032,</t>
    </r>
    <r>
      <rPr>
        <b/>
        <sz val="14"/>
        <rFont val="Arial"/>
        <family val="2"/>
      </rPr>
      <t xml:space="preserve"> JUN-10-2022</t>
    </r>
    <r>
      <rPr>
        <sz val="14"/>
        <rFont val="Arial"/>
        <family val="2"/>
      </rPr>
      <t xml:space="preserve"> (221),   2,400 C.C. 5 PASAJEROS, 0 TONELADAS</t>
    </r>
  </si>
  <si>
    <t>RESPONSABILIDAD CIVIL PARA SERVIDORES PUBLICOS</t>
  </si>
  <si>
    <t>Amparar los perjuicios  causados a terceros  y/o a la entidad imputables a  uno o varios funcionarios que desempeñen los cargos asegurados así como los gastos y honorarios de abogados y costos judiciales en que incurran los asegurados para su defensa como consecuencia de cualquier investigación o proceso iniciado por cualquier organismo de control, se incluye pero sin estar limitado a procesos disciplinarios, administrativos, civiles, penales y de responsabilidad Fiscal,  por investigaciones adelantadas por cualquier organismo oficial, incluyendo contraloría, fiscalía, procuraduría, personería, defensoría o veeduría de acuerdo con lo consagrado en la ley 610 de 2000 o una acción de repetición o llamamiento en garantía con la finalidad de repetición por culpa grave según lo dispuesto en la ley 678 de 2011.</t>
  </si>
  <si>
    <t>CLAIMS MADE</t>
  </si>
  <si>
    <r>
      <rPr>
        <b/>
        <sz val="14"/>
        <rFont val="Arial"/>
        <family val="2"/>
      </rPr>
      <t>RETROACTIVIDAD</t>
    </r>
    <r>
      <rPr>
        <sz val="14"/>
        <rFont val="Arial"/>
        <family val="2"/>
      </rPr>
      <t xml:space="preserve"> La retroactividad será al inicio de la vigencia de la cobertura de la presente póliza, en cuanto al momento en que se presente el siniestro, siempre y cuando no se tuviera conocimiento de una reclamación potencial antes del inicio de la cobertura. FECHA DE RETROACTIVIDAD: </t>
    </r>
    <r>
      <rPr>
        <b/>
        <sz val="14"/>
        <rFont val="Arial"/>
        <family val="2"/>
      </rPr>
      <t>Marzo 12 de 2017</t>
    </r>
    <r>
      <rPr>
        <sz val="14"/>
        <rFont val="Arial"/>
        <family val="2"/>
      </rPr>
      <t>.</t>
    </r>
  </si>
  <si>
    <t>ÁMBITO TERRITORIAL:</t>
  </si>
  <si>
    <t>Colombia</t>
  </si>
  <si>
    <t>JURISDICCIÓN:</t>
  </si>
  <si>
    <r>
      <rPr>
        <b/>
        <sz val="14"/>
        <rFont val="Arial"/>
        <family val="2"/>
      </rPr>
      <t>CARGOS ASEGURADOS:</t>
    </r>
    <r>
      <rPr>
        <sz val="14"/>
        <rFont val="Arial"/>
        <family val="2"/>
      </rPr>
      <t xml:space="preserve"> Se toma como cargos asegurados los establecidos por EL TOMADOR Según relación de cargos suministrada.</t>
    </r>
  </si>
  <si>
    <t>SECRETARÍA  DE PLANEACIÓN</t>
  </si>
  <si>
    <t>INSPECTOR URBANO</t>
  </si>
  <si>
    <t>INSPECTOR RURAL 1</t>
  </si>
  <si>
    <t>INSPECTOR RURAL 2</t>
  </si>
  <si>
    <t>INSPECTOR RURAL 3</t>
  </si>
  <si>
    <t>DIRECTOR EJECUTIVO INDER</t>
  </si>
  <si>
    <t>GERENTE EMPRESAS PÚBLICAS MUNICIPALES</t>
  </si>
  <si>
    <t>GERENTE EMPRESA VIAL Y TRANSPORTE</t>
  </si>
  <si>
    <t>PERSONERA</t>
  </si>
  <si>
    <t>Total Cargos asegurados: 15</t>
  </si>
  <si>
    <t>COBERTURAS:</t>
  </si>
  <si>
    <t>Detrimento patrimonial, sufridos por el Estado o por Terceros, siempre que
sean consecuencia de los Actos Incorrectos cometidos por los Funcionarios Asegurados en el desempeño de las funciones propias de su cargo, cuando fueren declarados civil o administrativamente responsables del respectivo detrimento patrimonial.</t>
  </si>
  <si>
    <t xml:space="preserve">Gastos y costos de defensa, los gastos y costos por honorarios profesionales para la defensa de los Funcionarios Asegurados frente a procesos civiles, administrativos, penales y frente a cualquier tipo de investigación adelantada por organismos oficiales, hasta por el límite estipulado en la carátula de la póliza. Esta cobertura operará cuando el proceso en contra de los Funcionarios Asegurados esté fundamentado en Actos Incorrectos cometidos o presuntamente cometidos en el ejercicio de las funciones propias de su cargo, de los cuales pudiera derivarse una responsabilidad cubierta bajo esta póliza. </t>
  </si>
  <si>
    <t>Seguro combinado con el Básico</t>
  </si>
  <si>
    <t xml:space="preserve">SI,  SUBLIMITE POR PERSONA $5.000.000; POR EVENTO $15.000.000; TOTAL AGREGADO EN LA VIGENCIA $30.000.000 para todos los funcionarios.  Haciendo parte del básico y no en adición a este.
</t>
  </si>
  <si>
    <t xml:space="preserve">Cauciones Judiciales, Los gastos y costos en que incurran los Funcionarios Asegurados para la constitución de cauciones exigidas por las autoridades o necesarias para ejercitar derechos dentro de procedimientos civiles, penales, administrativos o disciplinarios iniciados como consecuencia de actos incorrectos de los que se desprendiese una responsabilidad fiscal. </t>
  </si>
  <si>
    <t>SI,  SUBLIMITE  POR EVENTO $5.000.000; TOTAL AGREGADO EN LA VIGENCIA $10.000.000 Haciendo parte del básico y no en adición a este.</t>
  </si>
  <si>
    <t xml:space="preserve">Detrimento por acción de repetición o llamamiento en garantía </t>
  </si>
  <si>
    <t xml:space="preserve">Detrimento patrimonial por responsabilidad fiscal </t>
  </si>
  <si>
    <t xml:space="preserve">Detrimento patrimonial causados a terceros como miembro de junta directiva en sociedad participada </t>
  </si>
  <si>
    <t>Indemnización por muerte, incapacidad, insolvencia</t>
  </si>
  <si>
    <t>Cobertura a los cónyuges y herederos</t>
  </si>
  <si>
    <t>Reclamación de Carácter Laboral</t>
  </si>
  <si>
    <t>AMPAROS ADICIONALES Y SUBLIMITES</t>
  </si>
  <si>
    <t>Costos judiciales y gastos de defensa</t>
  </si>
  <si>
    <t xml:space="preserve">Por persona $15,000,000 por evento $60,000,000, Por vigencia $200,000,000 </t>
  </si>
  <si>
    <t>sin sublimite</t>
  </si>
  <si>
    <t xml:space="preserve">Investigaciones Preliminares </t>
  </si>
  <si>
    <t>Sublímite de 5% por evento / por vigencia</t>
  </si>
  <si>
    <t>Sublímite de 2% por evento / por vigencia. Haciendo parte del básico y no en adición a este.</t>
  </si>
  <si>
    <t>Costos para la constitución de cauciones sublimite del Básico</t>
  </si>
  <si>
    <t>Sublímite por vigencia $10,000,000 y por evento $5,000,000</t>
  </si>
  <si>
    <t>Costas del proceso sublimite del básico</t>
  </si>
  <si>
    <t>Según clausulado</t>
  </si>
  <si>
    <t>Extensión del periodo de reclamaciones 12 meses: esta solo opera cuando la póliza es cancelada, o no renovada por la Compañía, se otorga cobertura con cobro de prima adicional y deberá ser solicitada 60 días antes del
vencimiento de la póliza.</t>
  </si>
  <si>
    <t>Obligatorio</t>
  </si>
  <si>
    <t xml:space="preserve"> SE OTORGA :El presente amparo otorga a la entidad tomadora de la póliza, en caso de revocación o no renovación por parte de Aseguradora Solidaria de Colombia y siempre que la póliza no sea reemplazada por otra de la misma naturaleza con otra aseguradora, el derecho de extender, hasta por el período pactado, la cobertura para las reclamaciones iniciadas contra los funcionarios asegurados que éstos conozcan, o debieran conocer de ser iniciadas, por primera vez con posterioridad a la expiración de la vigencia de la póliza, siempre y cuando tales reclamaciones se fundamenten en actos incorrectos ocurridos exclusivamente durante la última vigencia de la póliza. Extensión de doce (12) meses contados desde la fecha de cancelación o no renovación de la póliza, con prima adicional del 100% de la última prima anual.</t>
  </si>
  <si>
    <t xml:space="preserve">Responsabilidad civil por culpa grave </t>
  </si>
  <si>
    <t>Sublimite del 100% del Básico</t>
  </si>
  <si>
    <t xml:space="preserve"> Gastos de reparación de imagen y publicidad. Se cubren los gastos incurridos por los miembros de junta directiva y/o administradores asegurados en relaciones públicas y publicidad con el propósito de resarcir su imagen cuando ésta haya sido afectada como consecuencia de una reclamación  fundamentada en una falta en la gestión cubierta por esta póliza. Para que este amparo opere la falta en la gestión debe haber ocurrido dentro de la vigencia de  este seguro o por el periodo de retroactividad otorgado. la vigencia de este seguro o el período de retroactividad otorgado, la reclamación debe haber sido conocida por los miembros de la junta directiva y/o administradores asegurados, o estos debieran conocer que habría de ser iniciada en su contra, por primera vez durante la vigencia de la póliza</t>
  </si>
  <si>
    <t>Sublimitado al Evento 25.000.000 / 100.000.000 Vigencia.  S</t>
  </si>
  <si>
    <t xml:space="preserve">
SUBLIMITE DEL 5% DEL VALOR TOTAL ASEGURADO (COMO PARTE INTEGRAL Y NO EN ADICION A ESTE) DE LA PÓLIZA POR EVENTO Y AGREGADO VIGENCIA 
</t>
  </si>
  <si>
    <t xml:space="preserve">Detrimento patrimonial causado por contaminación </t>
  </si>
  <si>
    <t>Se cubre el detrimento patrimonial causado a terceros por los miembros de junta directiva y/o administradores asegurados, como consecuencia de faltas en la gestión cometidas en el desempeño de sus funciones que hayan generado una contaminación por la que sean declarados responsables a titulo de culpa, incluida la culpa grave, siempre y cuando dicha contaminación no conlleve daños materiales o lesiones personales.  Este amparo será procedente cuando la reclamación en su contra sea conocida por primera vez por los miembros de junta directiva y/o administradores asegurados, o estos conozcan por primera vez que habría de ser iniciada en su contra, durante la vigencia de este seguro y, tenga fundamento en faltas en la gestión ocurridas durante la vigencia de esta póliza o dentro del periodo de retroactividad otorgado por ella.</t>
  </si>
  <si>
    <t>Costos y gastos de proceso por contaminación: Se cubren exclusivamente los costos y gastos que se causen en la defensa de los miembros de la junta directiva y administradores asegurados frente a reclamaciones de terceros por contaminación.</t>
  </si>
  <si>
    <t>Sublimite por evento $25,000,000/vigencia $100,000,000</t>
  </si>
  <si>
    <t>Honorarios de defensa por desacato de fallo de tutela: Se otorga cobertura a los miembros de junta directiva y/o administradores asegurados hasta el limite indicado en la caratula o en las condiciones particulares por los honorarios profesionales de abogado que se causen en la defensa de un incidente de desacato de un fallo de tutela, siempre y cuando la acción de tutela sea conocida o debiera conocerse que habría de ser iniciada por primera vez en vigencia de esta póliza y las faltas en la gestión en las que se fundamente tal acción ocurran en vigencia de este seguro o dentro del periodo de retroactividad otorgado por el.</t>
  </si>
  <si>
    <t>evento $25,000,000/ vigencia $100,000,000</t>
  </si>
  <si>
    <t>Modificaciones en beneficio del asegurado: Si durante la vigencia de este seguro se presentan modificaciones a las Condiciones Generales de la póliza que representen un beneficio para el Asegurado, tales modificaciones se considerarán automáticamente incorporadas en la póliza</t>
  </si>
  <si>
    <t>Cobertura para multas y sanciones: En ningún caso estarán cubiertos los siniestros generados por o resultantes de: el importe de impuestos, multas o sanciones pecuniarias o administrativas de cualquier naturaleza, así como los perjuicios originados en la pérdida de cualquier beneficio de índole tributario o fiscal, al igual que cualquier indemnización que deban pagar los asegurados por razón de accidente de trabajo o enfermedad profesional. No obstante lo anterior, se cubrirán los gastos de defensa en que incurran los asegurados para defenderse en investigaciones o procesos que conlleven a  imponerles una multa o sanción pecuniaria o administrativa.</t>
  </si>
  <si>
    <t xml:space="preserve">SE OTORGA  GASTOS DE DEFENSA SUBLIMITE POR PERSONA $5.000.000; POR EVENTO $15.000.000; TOTAL AGREGADO EN LA VIGENCIA $30.000.000 para todos los funcionarios.  Haciendo parte del básico y no en adición a este.
</t>
  </si>
  <si>
    <t>Gastos y costos de defensa en investigaciones o etapas preliminares</t>
  </si>
  <si>
    <t>SE OTORGA /Sublímite de 2% por evento / por vigencia. Haciendo parte del básico y no en adición a este.</t>
  </si>
  <si>
    <t>Investigaciones efectuadas por Órganos de control interno</t>
  </si>
  <si>
    <t>Se otorga GASTOS DE DEFENSA Sublímite de 2% por evento / por vigencia. Haciendo parte del básico y no en adición a este.</t>
  </si>
  <si>
    <t>Gastos y costos de defensa en procesos iniciados y adelantados por órganos de control interno</t>
  </si>
  <si>
    <t>Otros costos del proceso que promueva la victima en contra del asegurado o la aseguradora</t>
  </si>
  <si>
    <t xml:space="preserve">Por persona $15,000,000 por evento $60,000,00,000, Por vigencia $200,000,000 </t>
  </si>
  <si>
    <t>Cobertura para cualquier directivo pasado, presente y futuro de acuerdo con los cargos asegurados, para personal desvinculado, con máximo de 10 años de
desvinculación.</t>
  </si>
  <si>
    <t xml:space="preserve"> Se otorga con cobertura del 100% de la suma asegurada</t>
  </si>
  <si>
    <t xml:space="preserve">Reclamaciones por discriminación laboral </t>
  </si>
  <si>
    <t>sublimite del 30% del básico</t>
  </si>
  <si>
    <t>no sublimitado</t>
  </si>
  <si>
    <t>sublimite del 30% del básico EVENTO / VIGENCIA.  Haciendo parte del básico y no en adición a este.</t>
  </si>
  <si>
    <t>RETROACTIVIDAD La retroactividad será al inicio de la vigencia de la cobertura de la presente póliza, en cuanto al momento en que se presente el siniestro, siempre y cuando no se tuviera conocimiento de una reclamación potencial antes del inicio de la cobertura. FECHA DE RETROACTIVIDAD: Marzo 12 de 2017.</t>
  </si>
  <si>
    <t>Período Informativo Si la Aseguradora o el tomador revoca o rehúsa renovar la presente póliza, el tomador previo el pago del 50% de la prima anual correspondiente, tendrá derecho a un periodo de tiempo adicional de 12  meses, contados a partir de la fecha efectiva de tal revocación o no renovación, para avisar a la Aseguradora, dentro de dicho periodo adicional de 12 meses, de todas aquellas reclamaciones que sean formuladas contra los asegurados por cualquiera de los actos amparados por esta póliza y que hayan ocurrido antes de la fecha de revocación o no renovación.</t>
  </si>
  <si>
    <t>SE OTORGA: El presente amparo otorga a la entidad tomadora de la póliza, en caso de revocación o no renovación por parte de Aseguradora Solidaria de Colombia y siempre que la póliza no sea reemplazada por otra de la misma naturaleza con otra aseguradora, el derecho de extender, hasta por el período pactado, la cobertura para las reclamaciones iniciadas contra los funcionarios asegurados que éstos conozcan, o debieran conocer de ser iniciadas, por primera vez con posterioridad a la expiración de la vigencia de la póliza, siempre y cuando tales reclamaciones se fundamenten en actos incorrectos ocurridos exclusivamente durante la última vigencia de la póliza. Extensión de doce (12) meses contados desde la fecha de cancelación o no renovación de la póliza, con prima adicional del 100% de la última prima anual.</t>
  </si>
  <si>
    <t>Revocación o no renovación de la póliza con aviso 90 días</t>
  </si>
  <si>
    <t>Ampliación del aviso de siniestro 30 días</t>
  </si>
  <si>
    <t>SI/SEGÚN LISTADO DE LA COMPAÑÍA</t>
  </si>
  <si>
    <t>Definición de sublimites</t>
  </si>
  <si>
    <t>DE ACUERDO A CONDICIONES GENERALES Y SUBLIMITES ESTABLECIDOS</t>
  </si>
  <si>
    <t>Arbitramento con sede en Pereira</t>
  </si>
  <si>
    <t>Declaraciones inexactas</t>
  </si>
  <si>
    <t xml:space="preserve">SI/
LA EMPRESA TOMADORA ESTÁ OBLIGADA A DECLARAR SINCERAMENTE LOS HECHOS O CIRCUNSTANCIAS QUE DETERMINAN EL ESTADO DE RIESGO. LA RETICENCIA O INEXACTITUD SOBRE HECHOS O CIRCUNSTANCIAS RELACIONADAS CON ÉSTE PRODUCEN LOS EFECTOS PREVISTOS EN EL CÓDIGO DE COMERCIO.
</t>
  </si>
  <si>
    <t>Se entenderá por evento una sola reclamación por una misma causa, en donde pueden estar comprometidos varios empleados del asegurado. La cuantía se refiere al presunto detrimento fiscal causado por los servidores públicos.</t>
  </si>
  <si>
    <t>Para que exista cobertura del amparo de gastos judiciales se entenderá que las reclamaciones se encuentran cubiertos cuando los procesos se encuentran en las siguientes etapas:                                                                                                      1. Para procesos de responsabilidad fiscal cuando se notifique la apertura del proceso de responsabilidad fiscal, contra cualquiera de los funcionarios asegurados.                                                                                                                                2. Los procesos penales con la notificación de la citación a indagatoria.                                                                     3. En los procesos civiles con la notificación de la demanda.                                                   4. En los procesos administrativos disciplinarios cuando se profiera el auto de apertura de investigación.</t>
  </si>
  <si>
    <t>SE OTORGA: Para que exista cobertura del amparo de gastos judiciales se entenderá que las reclamaciones se encuentran cubiertos cuando los procesos se encuentran en las siguientes etapas: Para procesos de responsabilidad fiscal cuando se notifique la apertura del proceso de responsabilidad fiscal, contra cualquiera de los funcionarios asegurados.                                      Los procesos penales con la notificación de la citación a indagatoria.                                                           En los procesos civiles con la notificación de la demanda.                                                          En los procesos administrativos disciplinarios cuando se profiera el auto de apertura de investigación.</t>
  </si>
  <si>
    <t>No aplicación de tarifa de colegios de abogados u otro criterio, para limitar y/o no aceptar la propuesta de los honorarios de abogados, presentada por El Municipio  o los funcionarios que ésta designe, sujeto a que el valor de los mismos no superen los límites asegurados otorgados.</t>
  </si>
  <si>
    <t>Libre escogencia de abogado para la defensa: Mediante esta condición, queda expresamente acordado que la selección de los profesionales encargados de la defensa corresponderá al Municipio , o los funcionarios que ésta designe, quienes para su aprobación por E.S.E., presentarán a la compañía la propuesta correspondiente. La compañía podrá previa solicitud y de común acuerdo con el Municipio, asumir la defensa de cualquier litigio o procedimiento legal a nombre del asegurado, a través de abogados elegidos por éste.</t>
  </si>
  <si>
    <t>Aceptación de gastos judiciales y/o costos de defensa, dentro de los seis (6) días hábiles: Mediante esta condición, queda expresamente acordado que la aseguradora se pronunciará sobre la cobertura o no de las reclamaciones y sobre la cotización de honorarios del abogado, gastos judiciales y/o costos de defensa, en la brevedad posible y máximo dentro de los seis (6) días hábiles siguientes al recibo de la documentación que acrediten los mismos. En caso contrario se entenderán aceptados los honorarios de abogado, de conformidad con la(s) cotización(es) presentada(s) por la Entidad asegurada.</t>
  </si>
  <si>
    <t>Cláusula de aplicación de condiciones particulares: Queda expresamente acordado y convenido, que la Compañía acepta las condiciones básicas técnicas establecidas en esta póliza, en los términos señalados en le mismo, por lo tanto, en caso de existir discrepancia ente los ofrecimientos contenidos en la propuesta técnica básica, frente a los textos de los ejemplares de las pólizas, certificados, anexos o cualquier otro documento; prevalecerá la información y condiciones básicas técnicas establecidas.</t>
  </si>
  <si>
    <t xml:space="preserve">SE ANEXAN CONDICIONES PARTICULARES DEFINIDAS
</t>
  </si>
  <si>
    <t>Indemnización por clara evidencia sin que exista previo fallo judicial: Queda convenido que la compañía indemnizara los daños causados por el asegurado a un tercero efectuado sin que exista previo fallo judicial, siempre y cuando las circunstancias en que ocurrió el evento den lugar a considerar la responsabilidad o culpa del asegurado.</t>
  </si>
  <si>
    <t>Errores y omisiones no intencionales.</t>
  </si>
  <si>
    <t>Restablecimiento automático de valor asegurado por pago de siniestro: No obstante lo señalado en las condiciones generales, queda acordado que la suma asegurada de esta póliza se restablecerá automáticamente en el caso de producirse una o varias pérdidas amparadas.</t>
  </si>
  <si>
    <t>Cobertura automática para entidades filiales o asimiladas</t>
  </si>
  <si>
    <r>
      <rPr>
        <b/>
        <sz val="14"/>
        <rFont val="Arial"/>
        <family val="2"/>
      </rPr>
      <t>DEL LLAMAMIENTO EN GARANTIA</t>
    </r>
    <r>
      <rPr>
        <sz val="14"/>
        <rFont val="Arial"/>
        <family val="2"/>
      </rPr>
      <t xml:space="preserve"> (CRITERIOS Y PROCEDIMIENTOS) ACORDADOS ENTRE LAS PARTES:</t>
    </r>
  </si>
  <si>
    <t>PRIMERO: Notificación a la COMPAÑÍA. Una vez notificado legalmente el Asegurado del auto admisorio de una demanda que afecte la póliza, se procederá, dentro de un término no mayor de cinco (5) días Hábiles, a remitir copia informal de la misma sin anexos a la COMPAÑÍA.</t>
  </si>
  <si>
    <t>SEGUNDO: Estudio y evaluación del llamamiento en garantía. La COMPAÑÍA evaluará, dentro de los cinco días hábiles siguientes al recibo de los documentos de la demanda, la posibilidad de que no sea llamada en garantía al proceso por parte del Asegurado, y en cambio, la COMPAÑÍA se acoja íntegramente a la defensa judicial que asume en el proceso el Asegurado. En el evento de que la COMPAÑÍA no se pronuncie dentro del término mencionado, el Asegurado decidirá el llamamiento libremente. Siempre, en todos los casos, el Asegurado conserva autonomía para llamar o no en garantía a la COMPAÑÍA.</t>
  </si>
  <si>
    <t>TERCERO: Efectos de la decisión de no comparecer en calidad de llamado en garantía al proceso: Cuando entre las partes se acuerde que la COMPAÑÍA no sea llamada en garantía, y en consecuencia ella se obliga a concurrir en los términos y condiciones previstos en la póliza a la sentencia judicial que eventualmente se profieran en contra del Asegurado, esta decisión apareja las siguientes consecuencias:</t>
  </si>
  <si>
    <t>a.    La COMPAÑÍA se obliga a indemnizar completamente por los perjuicios causados por el Asegurado, y por los que pueda ser condenado en el proceso que contra ellas se adelante, dentro de los límites  y condiciones establecidos por la póliza, sea que este termine por fallo u otra vía judicial que produzca sus mismos efectos.</t>
  </si>
  <si>
    <t>b.    La anterior declaración de aceptación expresa tiene como única finalidad la interrupción de la prescripción de las obligaciones del contrato de seguro en forma natural según lo contenido en el artículo 2539 del Código Civil Colombiano, mediante el reconocimiento expreso que hace la COMPAÑIA de la obligación contraída en la póliza de Responsabilidad Civil Extracontractual.</t>
  </si>
  <si>
    <t>c.    La dirección, orientación y gestión jurídica del proceso judicial corresponde autónoma y exclusivamente a los criterios del Asegurado. No obstante, la COMPAÑÍA en cualquier momento puede dar a conocer, privadamente al Asegurado, criterios o puntos de vista que crea beneficiosos para la atención del proceso.</t>
  </si>
  <si>
    <t>1)    La COMPAÑÍA, en cualquier momento, podrá solicitar al Asegurado informes relativos al desarrollo del proceso.</t>
  </si>
  <si>
    <t>NUMERACION</t>
  </si>
  <si>
    <t>2)    La decisión que asume la COMPAÑÍA de relevarse del llamamiento en garantía, implica la aceptación de todos los riesgos que conlleva la defensa judicial asumida por el Asegurado. En consecuencia, ninguna razón o consideración, servirá a la COMPAÑÍA como excusa para no efectuar el pago en los términos y condiciones de la póliza de la sentencia judicial dictada en contra del Asegurado.</t>
  </si>
  <si>
    <t>3) La conciliación o cualquier otro mecanismo de arreglo que se lleve a cabo durante el proceso judicial, en la medida que afecte los intereses económicos de la COMPAÑÍA, deberá ser consultado y aprobado previamente por ésta.</t>
  </si>
  <si>
    <t>4) En el evento de una condena judicial en firme contra el Asegurado, la COMPAÑÍA deberá proceder al pago, según la cuantía que le corresponda de acuerdo con la póliza, a través de un pago directo o reembolso que deberá efectuar al Asegurado dentro del plazo que para tal efecto se fije en la respectiva sentencia, so pena de pagar un interés moratorio a la tasa máxima legal permitida, Siempre y cuando se llame en garantía a la aseguradora.</t>
  </si>
  <si>
    <t>5) Reclamaciones laborales. Se ampara las reclamaciones de tipo laboral entre asegurados. Reclamaciones de carácter laboral fundamentada en un acto incorrecto (actuación culposa) real o presunta presentada en contra de cualquier trabajador al servicio de la entidad. Incluyendo pero no limitado a los perjuicios morales y trastornos emocionales.</t>
  </si>
  <si>
    <t>DEFINICIONES:</t>
  </si>
  <si>
    <t>a. Definición para Procesos Fiscales. Ley 610 de 2000. La investigación preliminar para este tipo de procesos es la fase de instrucción comprendida entre la iniciación de una investigación de oficio, por solicitud de las entidades vigiladas, o por denuncias o quejas presentadas por cualquier persona u organización ciudadana, hasta antes de abrirse formalmente el proceso (Artículo 39)</t>
  </si>
  <si>
    <t>b. Definición para Procesos Disciplinarios. Ley 734 de 2002 (Código Único Disciplinario) La investigación preliminar para este tipo de procesos es la fase de instrucción iniciada en caso de duda sobre la procedencia de la investigación disciplinaria, cuyo objeto es verificar la ocurrencia de la conducta, determinar si es constitutiva de falta disciplinaria o si se ha actuado al amparo de una causal de exclusión de la responsabilidad. (Artículo 150)</t>
  </si>
  <si>
    <t>c. Definición para Procesos Penales. Sistema Inquisitivo (Ley 600 de 2000). Toda la etapa de investigación previa (art. 322 y s.s.) adelantada por la Fiscalía de acuerdo con el procedimiento establecido, hasta antes del auto de formulación de imputación (art. 331 y s.s.), Sistema Acusatorio (Ley 906 de 2004). Toda la etapa de instrucción adelantada por la Fiscalía de acuerdo con el procedimiento establecido para el sistema penal acusatorio hasta antes del auto de formulación de imputación (art. 286 y s.s.)</t>
  </si>
  <si>
    <t>d. Definición para Procesos ante Otros Organismos. Toda la etapa de investigación preliminar adelantada contra un servidor público y/o funcionario con responsabilidades similares, adelantada por un organismo oficial, antes de que exista decisión de vinculación definitiva a un proceso.</t>
  </si>
  <si>
    <t>e. Definición para Procesos Civiles. De acuerdo con la Ley 678 de 2001. Todas las actuaciones tendientes a definir la procedencia de la acción de repetición o llamamiento en garantía con fines de repetición, iniciada por el comité de conciliaciones de la respectiva entidad en arreglo a lo establecido por el artículo 4 de la Ley 678 de 2001, reglamentaria del artículo 90 de la C.N.</t>
  </si>
  <si>
    <t>Etapas de Investigación Preliminar indicadas en las anteriores definiciones:</t>
  </si>
  <si>
    <t>Sublímite Persona / Proceso, Etapas desde Vinculación Procesal hasta Fallo que haga Transito a Cosa Juzgada.</t>
  </si>
  <si>
    <t>Se incluyen todas las etapas relativas a cada proceso desde la vinculación del procesado (fiscal, disciplinario, penal, civil o ante otro organismo oficial), hasta que se produzca un fallo (sentencia, resolución o auto) definitivo y con transito a cosa juzgada (1ª. y 2ª. instancia).</t>
  </si>
  <si>
    <t>Otros costos procesales, incluyendo cauciones judiciales y agencias en Derecho: Se amparan otros costos procesales según la definición jurídica, incluidas cauciones judiciales y agencias en derecho, diferentes a honorarios profesionales de abogados, en que deban incurrir los asegurados dentro de los respectivos procesos.</t>
  </si>
  <si>
    <t>Deducible:  Sin aplicación de deducible</t>
  </si>
  <si>
    <t>Sin aplicación de deducible</t>
  </si>
  <si>
    <t>SEGURO DE VIDA GRUPO, CONCEJALES, ALCALDE Y PERSONERO</t>
  </si>
  <si>
    <t>Se ampara a todos los asegurados relacionados por el tomador y que cumplen las funciones detalladas en el tipo de seguro solicitado.</t>
  </si>
  <si>
    <t>VALOR ASEGURADO POR PERSONA:</t>
  </si>
  <si>
    <t>Grupo Asegurado: Empleados de Planta y/o designados</t>
  </si>
  <si>
    <t>Empleados asegurados: 15 cargos Total</t>
  </si>
  <si>
    <t>Vida (Básico - Muerte por cualquier causa):</t>
  </si>
  <si>
    <t>Amparar contra el riesgo de muerte a cada uno de los miembros del grupo asegurado, que ocurra dentro de la vigencia de la póliza, por una causa no excluida, incluyendo homicidio y suicidio desde el primer día de vigencia y cualquier patología diagnosticada por primera vez dentro de la vigencia de la póliza.</t>
  </si>
  <si>
    <t>Incapacidad total y permanente:</t>
  </si>
  <si>
    <t xml:space="preserve">Se cubre el presente amparo adicional de Incapacidad Total y Permanente, que al ser calificada de acuerdo con los criterios establecidos en el manual único de calificación de invalidez (decreto 1507 de 2014, o aquel vigente al momento de la calificación de la invalidez) sea igual o superior al 50% de la perdida de la capacidad laboral, siempre y cuando el evento generador y la fecha de estructuración de la misma se produzcan dentro de la vigencia de la póliza.
Para efectos de la presente cobertura, se tendrán en cuenta únicamente las normas emitidas en materia de régimen en seguridad social colombiana vigente al momento de la presentación de la respectiva reclamación (Fondo De Pensiones, ARL, Junta Regional O Nacional De Calificación De Invalidez sin que sea posible la aplicación de los Manuales de Calificación de Invalidez aplicables a los regímenes especiales o exceptuados de la ley 100 de 1993 Una vez pagada la indemnización por Incapacidad Total y Permanente. La compañía de seguros, quedará libre de toda responsabilidad en lo que refiere al amparo básico del asegurado incapacitado.
</t>
  </si>
  <si>
    <t>Indemnización Adicional por Muerte accidental y Beneficios por desmembración</t>
  </si>
  <si>
    <t>Cubre la muerte accidental que sufra el asegurado como consecuencia de un accidente amparado por la póliza, siempre y cuando este ocurra dentro de los 365 días siguientes a la fecha del accidente. Definición de Accidente: Para los efectos de esta póliza se entenderá por accidente el suceso imprevisto, repentino, violento de origen externo que, en forma directa y exclusiva, produzca la muerte, lesiones corporales o alteraciones funcionales permanentes o pasajeras medicamente comprobadas que no hayan sido provocadas deliberadamente por el asegurado. Si a consecuencia directa de un accidente amparado, ocurrido durante la vigencia de la póliza y dentro de los trescientos sesenta y cinco (365) días siguientes a la ocurrencia del mismo, el asegurado sufre alguna desmembración e inhabilitación de las perdidas indicadas en la tabla de indemnizaciones descrita más adelante, evidenciada por una herida o lesión interna o externa de su cuerpo, reveladas y diagnosticadas por cualquier procedimiento clínico o médico reconocido.</t>
  </si>
  <si>
    <t>Enfermedades Graves (Como anticipo del 50% del Amparo Básico)</t>
  </si>
  <si>
    <t>Por persona $30,000,000</t>
  </si>
  <si>
    <t xml:space="preserve">La compañía, indemnizará al asegurado el valor estipulado en la carátula de la póliza para este amparo, como abono a la suma asegurada prevista en el amparo básico de muerte otorgado en esta póliza, cuando le sea diagnosticada, por un médico legalmente facultado para ejercer la profesión, con base en pruebas clínicas, radiológicas y de laboratorio, siempre que hayan transcurrido por lo menos Noventa (90) días desde la fecha de inicio de vigencia del amparo para el asegurado, la presencia de cualesquiera de las siguientes enfermedades relacionadas a continuación de acuerdo con la definición de las mismas en el clausulado.
</t>
  </si>
  <si>
    <t>a. Cáncer (incluye: leucemia, linfomas, enfermedad de hodgkin, melanoma
maligno).
b. Infarto al miocardio
c. Insuficiencia renal crónica
d. Accidente Cerebro Vascular
e. Afección de arteria coronaria que exija cirugía
f. Enfermedad de Alzheimer
g. Quemaduras Graves o gran quemado
h. Anemia Aplásica
i. Esclerosis Múltiple
j. Trauma mayor de la cabeza
k. Enfermedad de Parkinson
l. Estado de coma
m. Trasplante de Órganos Vitales (Corazón, Pulmón, Hígado y Páncreas).</t>
  </si>
  <si>
    <t>La indemnización opera como anticipo del (50%) del valor asegurado Amparo Básico de muerte.
Este amparo no es acumulable al amparo Básico de Muerte, al amparo de Incapacidad total y permanente, al amparo de indemnización Adicional Por Muerte Accidental, al amparo de Desmembración o Inhabilitación Accidental y/o al amparo de Enfermedades Graves; por lo tanto, una vez pagada la indemnización por este amparo, el valor cancelado será deducido del que pueda corresponder por los amparos mencionados.</t>
  </si>
  <si>
    <t>Auxilio Funerario</t>
  </si>
  <si>
    <t>Por persona $3,500,000</t>
  </si>
  <si>
    <t>Si durante la vigencia de la póliza el asegurado llegare a fallecer, a consecuencia de un evento amparado, la compañía indemnizara el valor asegurado, Indicado en la caratula de la Póliza</t>
  </si>
  <si>
    <t>Definición de Trabajador y Empleado</t>
  </si>
  <si>
    <t>Error en la declaración de la edad</t>
  </si>
  <si>
    <t>Amparo automático nuevos asegurados con diligenciamiento de solicitud</t>
  </si>
  <si>
    <t>Libre designación de beneficiarios</t>
  </si>
  <si>
    <t>No se aplicaran límites de edad para ingreso ni para permanencia en la póliza</t>
  </si>
  <si>
    <t xml:space="preserve">Convertibilidad </t>
  </si>
  <si>
    <t>No aplicación de preexistencias</t>
  </si>
  <si>
    <t>No aplicación de recargos por oficio o actividad</t>
  </si>
  <si>
    <t>Requisitos mínimos para el pago de la indemnización</t>
  </si>
  <si>
    <t xml:space="preserve">Definición de Trabajador y Empleado: La expresión empleados comprende: Representantes legales, funcionarios o empleados del asegurado lo mismo que empleados ocasionales o transitorios o quienes  sin serlo realicen practicas o investigaciones en las dependencias del asegurado como estudiantes </t>
  </si>
  <si>
    <t>Cláusula de extensión (continuidad de amparos): El proponente deberá otorgar continuidad de amparo sin exigencia adicional de requisitos de asegurabilidad para todos los asegurados con seguro vigente en la fecha de expedición de la póliza, en iguales condiciones de calificación (riesgo normal o extraprimado) hasta por el monto del valor asegurado aplicable a la fecha de inicio de la póliza Esta continuidad se concede sin limitaciones por sus condiciones de salud o edad.</t>
  </si>
  <si>
    <t xml:space="preserve">Amparo automático nuevos asegurados: La aseguradora ampara en forma automática a todo el personal menor de 65 años que entre a formar parte del grupo asegurable con posterioridad a la fecha de expedición de la póliza, sin límite de valor asegurado y por el periodo de sesenta (60) días. El tomador se compromete a reportar los ingresos y retiros de asegurados y cambios de valor asegurado dentro de los sesenta (60) días siguientes a la fecha en que tales modificaciones ocurran so pena a que esta cláusula de amparo automático no opere. </t>
  </si>
  <si>
    <r>
      <rPr>
        <b/>
        <sz val="14"/>
        <rFont val="Arial"/>
        <family val="2"/>
      </rPr>
      <t>Edades De Ingreso y Permanencia:</t>
    </r>
    <r>
      <rPr>
        <sz val="14"/>
        <rFont val="Arial"/>
        <family val="2"/>
      </rPr>
      <t xml:space="preserve">
• Muerte por Cualquier Causa: edad máxima de ingreso 71 Años 365 días, permanencia indefinida.  
• Incapacidad Total y Permanente: edad máxima de ingreso 70 Años 365 días, permanencia hasta los 71 años 365 días. 
• Muerte accidental y beneficios por desmembración: edad máxima de ingreso 70 Años 365 días, permanencia hasta los 71 años 365 días. 
</t>
    </r>
  </si>
  <si>
    <t>No modificación de tasa y condiciones durante la vigencia de la póliza</t>
  </si>
  <si>
    <r>
      <t>NOTA:</t>
    </r>
    <r>
      <rPr>
        <sz val="14"/>
        <color theme="1"/>
        <rFont val="Arial"/>
        <family val="2"/>
      </rPr>
      <t xml:space="preserve"> Por razones de seguridad y normatividad del Municipio, los listados de las personas Aseguradas en las pólizas de vida grupo, serán suministrados únicamente a los proponentes que estén interesados en el presente proceso, después de manifestar por escrito su interés en el proceso.</t>
    </r>
  </si>
  <si>
    <t>No aplica deducibles</t>
  </si>
  <si>
    <t>HÉCTOR FERNANDO CORTÉS SAAVEDRA</t>
  </si>
  <si>
    <t>Apoderado General</t>
  </si>
  <si>
    <t>C.C No. 1.049.609.978 de Tunja</t>
  </si>
  <si>
    <t>ASEGURADORA SOLIDARIA DE COLOMBIA ENTIDAD COOPERATIVA</t>
  </si>
  <si>
    <t>Nit. 860.524.654/6</t>
  </si>
  <si>
    <t>Dirección: Calle 100 No. 9ª / 45 Pisos 8 y 12 Teléfono: (1)6464330 Ext 1836</t>
  </si>
  <si>
    <t>Dirección electrónica: jucollazos@solidaria.com.co o dwilches@solidaria.com.co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</si>
</sst>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 #,##0.00_-;\-&quot;$&quot;\ * #,##0.00_-;_-&quot;$&quot;\ * &quot;-&quot;??_-;_-@_-"/>
    <numFmt numFmtId="165" formatCode="&quot;$&quot;#,##0;[Red]\-&quot;$&quot;#,##0"/>
    <numFmt numFmtId="166" formatCode="_(&quot;$&quot;\ * #,##0_);_(&quot;$&quot;\ * \(#,##0\);_(&quot;$&quot;\ * &quot;-&quot;??_);_(@_)"/>
    <numFmt numFmtId="167" formatCode="#,##0;[Red]#,##0"/>
  </numFmts>
  <fonts count="21">
    <font>
      <sz val="11"/>
      <color theme="1"/>
      <name val="Calibri"/>
      <family val="2"/>
      <scheme val="minor"/>
    </font>
    <font>
      <sz val="11"/>
      <color theme="1"/>
      <name val="Calibri"/>
      <family val="2"/>
      <scheme val="minor"/>
    </font>
    <font>
      <b/>
      <sz val="11"/>
      <color theme="1"/>
      <name val="Calibri"/>
      <family val="2"/>
      <scheme val="minor"/>
    </font>
    <font>
      <b/>
      <sz val="16"/>
      <color theme="1"/>
      <name val="Arial"/>
      <family val="2"/>
    </font>
    <font>
      <sz val="14"/>
      <color theme="1"/>
      <name val="Arial"/>
      <family val="2"/>
    </font>
    <font>
      <b/>
      <sz val="18"/>
      <color theme="1"/>
      <name val="Arial"/>
      <family val="2"/>
    </font>
    <font>
      <b/>
      <sz val="14"/>
      <color theme="1"/>
      <name val="Arial"/>
      <family val="2"/>
    </font>
    <font>
      <sz val="14"/>
      <name val="Arial"/>
      <family val="2"/>
    </font>
    <font>
      <b/>
      <sz val="14"/>
      <name val="Arial"/>
      <family val="2"/>
    </font>
    <font>
      <u/>
      <sz val="14"/>
      <name val="Arial"/>
      <family val="2"/>
    </font>
    <font>
      <sz val="10"/>
      <color theme="1"/>
      <name val="Arial"/>
      <family val="2"/>
    </font>
    <font>
      <b/>
      <sz val="10"/>
      <color theme="1"/>
      <name val="Times New Roman"/>
      <family val="1"/>
    </font>
    <font>
      <sz val="14"/>
      <color theme="1"/>
      <name val="Calibri"/>
      <family val="2"/>
      <scheme val="minor"/>
    </font>
    <font>
      <sz val="12"/>
      <name val="Arial"/>
      <family val="2"/>
    </font>
    <font>
      <b/>
      <sz val="24"/>
      <color rgb="FFFF0000"/>
      <name val="Calibri"/>
      <family val="2"/>
      <scheme val="minor"/>
    </font>
    <font>
      <b/>
      <sz val="11"/>
      <name val="Calibri"/>
      <family val="2"/>
      <scheme val="minor"/>
    </font>
    <font>
      <sz val="11"/>
      <name val="Calibri"/>
      <family val="2"/>
      <scheme val="minor"/>
    </font>
    <font>
      <b/>
      <sz val="11"/>
      <color theme="1"/>
      <name val="Arial"/>
      <family val="2"/>
    </font>
    <font>
      <b/>
      <sz val="11"/>
      <color theme="1"/>
      <name val="Times New Roman"/>
      <family val="1"/>
    </font>
    <font>
      <sz val="11"/>
      <color rgb="FF000000"/>
      <name val="Calibri"/>
      <family val="2"/>
      <scheme val="minor"/>
    </font>
    <font>
      <sz val="12"/>
      <color theme="1"/>
      <name val="Calibri"/>
      <family val="2"/>
      <scheme val="minor"/>
    </font>
  </fonts>
  <fills count="11">
    <fill>
      <patternFill patternType="none"/>
    </fill>
    <fill>
      <patternFill patternType="gray125"/>
    </fill>
    <fill>
      <patternFill patternType="solid">
        <fgColor theme="7" tint="0.59999389629810485"/>
        <bgColor indexed="64"/>
      </patternFill>
    </fill>
    <fill>
      <patternFill patternType="solid">
        <fgColor theme="4" tint="0.59999389629810485"/>
        <bgColor indexed="64"/>
      </patternFill>
    </fill>
    <fill>
      <patternFill patternType="solid">
        <fgColor theme="0"/>
        <bgColor indexed="64"/>
      </patternFill>
    </fill>
    <fill>
      <patternFill patternType="solid">
        <fgColor theme="7" tint="0.79998168889431442"/>
        <bgColor indexed="64"/>
      </patternFill>
    </fill>
    <fill>
      <patternFill patternType="solid">
        <fgColor theme="5" tint="0.39997558519241921"/>
        <bgColor indexed="64"/>
      </patternFill>
    </fill>
    <fill>
      <patternFill patternType="solid">
        <fgColor rgb="FF00B0F0"/>
        <bgColor indexed="64"/>
      </patternFill>
    </fill>
    <fill>
      <patternFill patternType="solid">
        <fgColor rgb="FFFFC000"/>
        <bgColor indexed="64"/>
      </patternFill>
    </fill>
    <fill>
      <patternFill patternType="solid">
        <fgColor rgb="FFFFFFFF"/>
        <bgColor indexed="64"/>
      </patternFill>
    </fill>
    <fill>
      <patternFill patternType="solid">
        <fgColor rgb="FFFFFF00"/>
        <bgColor indexed="64"/>
      </patternFill>
    </fill>
  </fills>
  <borders count="70">
    <border>
      <left/>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right/>
      <top style="thin">
        <color indexed="64"/>
      </top>
      <bottom style="thin">
        <color indexed="64"/>
      </bottom>
      <diagonal/>
    </border>
    <border>
      <left/>
      <right/>
      <top style="thin">
        <color indexed="64"/>
      </top>
      <bottom style="medium">
        <color indexed="64"/>
      </bottom>
      <diagonal/>
    </border>
    <border>
      <left/>
      <right/>
      <top style="medium">
        <color indexed="64"/>
      </top>
      <bottom/>
      <diagonal/>
    </border>
    <border>
      <left style="thin">
        <color indexed="64"/>
      </left>
      <right style="thin">
        <color indexed="64"/>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thin">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s>
  <cellStyleXfs count="2">
    <xf numFmtId="0" fontId="0" fillId="0" borderId="0"/>
    <xf numFmtId="164" fontId="1" fillId="0" borderId="0" applyFont="0" applyFill="0" applyBorder="0" applyAlignment="0" applyProtection="0"/>
  </cellStyleXfs>
  <cellXfs count="444">
    <xf numFmtId="0" fontId="0" fillId="0" borderId="0" xfId="0"/>
    <xf numFmtId="0" fontId="4" fillId="0" borderId="1" xfId="0" applyFont="1" applyBorder="1" applyAlignment="1">
      <alignment vertical="center" wrapText="1"/>
    </xf>
    <xf numFmtId="0" fontId="5" fillId="2" borderId="2"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3" borderId="2" xfId="0" applyFont="1" applyFill="1" applyBorder="1" applyAlignment="1">
      <alignment vertical="center" wrapText="1"/>
    </xf>
    <xf numFmtId="0" fontId="6" fillId="2" borderId="12" xfId="0" applyFont="1" applyFill="1" applyBorder="1" applyAlignment="1">
      <alignment horizontal="center" vertical="center"/>
    </xf>
    <xf numFmtId="0" fontId="7" fillId="0" borderId="13" xfId="0" applyFont="1" applyBorder="1" applyAlignment="1">
      <alignment vertical="center" wrapText="1"/>
    </xf>
    <xf numFmtId="165" fontId="7" fillId="4" borderId="14" xfId="0" applyNumberFormat="1" applyFont="1" applyFill="1" applyBorder="1" applyAlignment="1">
      <alignment vertical="center"/>
    </xf>
    <xf numFmtId="0" fontId="4" fillId="0" borderId="15" xfId="0" applyFont="1" applyBorder="1" applyAlignment="1">
      <alignment vertical="center"/>
    </xf>
    <xf numFmtId="0" fontId="0" fillId="0" borderId="17" xfId="0" applyBorder="1"/>
    <xf numFmtId="0" fontId="7" fillId="0" borderId="18" xfId="0" applyFont="1" applyBorder="1" applyAlignment="1">
      <alignment vertical="center" wrapText="1"/>
    </xf>
    <xf numFmtId="165" fontId="7" fillId="4" borderId="19" xfId="0" applyNumberFormat="1" applyFont="1" applyFill="1" applyBorder="1" applyAlignment="1">
      <alignment vertical="center"/>
    </xf>
    <xf numFmtId="0" fontId="4" fillId="0" borderId="20" xfId="0" applyFont="1" applyBorder="1" applyAlignment="1">
      <alignment vertical="center"/>
    </xf>
    <xf numFmtId="0" fontId="0" fillId="0" borderId="21" xfId="0" applyBorder="1"/>
    <xf numFmtId="0" fontId="0" fillId="0" borderId="22" xfId="0" applyBorder="1"/>
    <xf numFmtId="165" fontId="7" fillId="0" borderId="19" xfId="0" applyNumberFormat="1" applyFont="1" applyBorder="1" applyAlignment="1">
      <alignment vertical="center"/>
    </xf>
    <xf numFmtId="0" fontId="7" fillId="0" borderId="23" xfId="0" applyFont="1" applyBorder="1" applyAlignment="1">
      <alignment vertical="center" wrapText="1"/>
    </xf>
    <xf numFmtId="165" fontId="7" fillId="4" borderId="24" xfId="0" applyNumberFormat="1" applyFont="1" applyFill="1" applyBorder="1" applyAlignment="1">
      <alignment vertical="center"/>
    </xf>
    <xf numFmtId="0" fontId="4" fillId="0" borderId="25" xfId="0" applyFont="1" applyBorder="1" applyAlignment="1">
      <alignment vertical="center"/>
    </xf>
    <xf numFmtId="0" fontId="0" fillId="0" borderId="26" xfId="0" applyBorder="1"/>
    <xf numFmtId="0" fontId="0" fillId="0" borderId="27" xfId="0" applyBorder="1"/>
    <xf numFmtId="0" fontId="8" fillId="5" borderId="2" xfId="0" applyFont="1" applyFill="1" applyBorder="1" applyAlignment="1">
      <alignment vertical="center" wrapText="1"/>
    </xf>
    <xf numFmtId="165" fontId="8" fillId="5" borderId="2" xfId="0" applyNumberFormat="1" applyFont="1" applyFill="1" applyBorder="1" applyAlignment="1">
      <alignment vertical="center"/>
    </xf>
    <xf numFmtId="0" fontId="6" fillId="5" borderId="28" xfId="0" applyFont="1" applyFill="1" applyBorder="1" applyAlignment="1">
      <alignment vertical="center"/>
    </xf>
    <xf numFmtId="0" fontId="2" fillId="5" borderId="29" xfId="0" applyFont="1" applyFill="1" applyBorder="1"/>
    <xf numFmtId="0" fontId="2" fillId="5" borderId="30" xfId="0" applyFont="1" applyFill="1" applyBorder="1"/>
    <xf numFmtId="0" fontId="7" fillId="0" borderId="6" xfId="0" applyFont="1" applyBorder="1" applyAlignment="1">
      <alignment vertical="center" wrapText="1"/>
    </xf>
    <xf numFmtId="0" fontId="7" fillId="0" borderId="6" xfId="0" applyFont="1" applyBorder="1" applyAlignment="1">
      <alignment vertical="center"/>
    </xf>
    <xf numFmtId="0" fontId="4" fillId="0" borderId="0" xfId="0" applyFont="1" applyAlignment="1">
      <alignment vertical="center"/>
    </xf>
    <xf numFmtId="0" fontId="7" fillId="0" borderId="10" xfId="0" applyFont="1" applyBorder="1" applyAlignment="1">
      <alignment vertical="center"/>
    </xf>
    <xf numFmtId="0" fontId="8" fillId="0" borderId="2" xfId="0" applyFont="1" applyBorder="1" applyAlignment="1">
      <alignment vertical="center" wrapText="1"/>
    </xf>
    <xf numFmtId="0" fontId="8" fillId="0" borderId="31" xfId="0" applyFont="1" applyBorder="1" applyAlignment="1">
      <alignment horizontal="center" vertical="center"/>
    </xf>
    <xf numFmtId="0" fontId="6" fillId="5" borderId="2" xfId="0" applyFont="1" applyFill="1" applyBorder="1" applyAlignment="1">
      <alignment horizontal="center" vertical="center" wrapText="1"/>
    </xf>
    <xf numFmtId="0" fontId="7" fillId="0" borderId="32" xfId="0" applyFont="1" applyBorder="1" applyAlignment="1">
      <alignment vertical="center" wrapText="1"/>
    </xf>
    <xf numFmtId="0" fontId="7" fillId="0" borderId="17" xfId="0" applyFont="1" applyBorder="1" applyAlignment="1">
      <alignment horizontal="center" vertical="center"/>
    </xf>
    <xf numFmtId="0" fontId="0" fillId="0" borderId="17" xfId="0" applyBorder="1" applyAlignment="1">
      <alignment horizontal="center" vertical="center" wrapText="1"/>
    </xf>
    <xf numFmtId="0" fontId="7" fillId="0" borderId="33" xfId="0" applyFont="1" applyBorder="1" applyAlignment="1">
      <alignment vertical="center" wrapText="1"/>
    </xf>
    <xf numFmtId="0" fontId="7" fillId="0" borderId="22" xfId="0" applyFont="1" applyBorder="1" applyAlignment="1">
      <alignment horizontal="center" vertical="center"/>
    </xf>
    <xf numFmtId="0" fontId="0" fillId="0" borderId="22" xfId="0" applyBorder="1" applyAlignment="1">
      <alignment horizontal="center" vertical="center" wrapText="1"/>
    </xf>
    <xf numFmtId="0" fontId="7" fillId="0" borderId="34" xfId="0" applyFont="1" applyBorder="1" applyAlignment="1">
      <alignment vertical="center" wrapText="1"/>
    </xf>
    <xf numFmtId="0" fontId="7" fillId="0" borderId="27" xfId="0" applyFont="1" applyBorder="1" applyAlignment="1">
      <alignment horizontal="center" vertical="center"/>
    </xf>
    <xf numFmtId="0" fontId="0" fillId="0" borderId="27" xfId="0" applyBorder="1" applyAlignment="1">
      <alignment horizontal="center" vertical="center" wrapText="1"/>
    </xf>
    <xf numFmtId="0" fontId="8" fillId="0" borderId="5" xfId="0" applyFont="1" applyBorder="1" applyAlignment="1">
      <alignment vertical="center" wrapText="1"/>
    </xf>
    <xf numFmtId="0" fontId="8" fillId="0" borderId="35" xfId="0" applyFont="1" applyBorder="1" applyAlignment="1">
      <alignment vertical="center"/>
    </xf>
    <xf numFmtId="0" fontId="0" fillId="0" borderId="30" xfId="0" applyBorder="1" applyAlignment="1">
      <alignment horizontal="center" vertical="center" wrapText="1"/>
    </xf>
    <xf numFmtId="165" fontId="7" fillId="0" borderId="17" xfId="0" applyNumberFormat="1" applyFont="1" applyBorder="1" applyAlignment="1">
      <alignment vertical="center"/>
    </xf>
    <xf numFmtId="165" fontId="7" fillId="0" borderId="22" xfId="0" applyNumberFormat="1" applyFont="1" applyBorder="1" applyAlignment="1">
      <alignment vertical="center"/>
    </xf>
    <xf numFmtId="165" fontId="7" fillId="0" borderId="22" xfId="0" applyNumberFormat="1" applyFont="1" applyBorder="1" applyAlignment="1">
      <alignment horizontal="right" vertical="center"/>
    </xf>
    <xf numFmtId="0" fontId="4" fillId="0" borderId="33" xfId="0" applyFont="1" applyBorder="1" applyAlignment="1">
      <alignment horizontal="center" vertical="top" wrapText="1"/>
    </xf>
    <xf numFmtId="0" fontId="4" fillId="0" borderId="20" xfId="0" applyFont="1" applyBorder="1" applyAlignment="1">
      <alignment horizontal="center" vertical="top" wrapText="1"/>
    </xf>
    <xf numFmtId="0" fontId="7" fillId="4" borderId="33" xfId="0" applyFont="1" applyFill="1" applyBorder="1" applyAlignment="1">
      <alignment vertical="center" wrapText="1"/>
    </xf>
    <xf numFmtId="165" fontId="7" fillId="0" borderId="27" xfId="0" applyNumberFormat="1" applyFont="1" applyBorder="1" applyAlignment="1">
      <alignment vertical="center"/>
    </xf>
    <xf numFmtId="165" fontId="7" fillId="0" borderId="35" xfId="0" applyNumberFormat="1" applyFont="1" applyBorder="1" applyAlignment="1">
      <alignment vertical="center"/>
    </xf>
    <xf numFmtId="165" fontId="7" fillId="0" borderId="17" xfId="0" applyNumberFormat="1" applyFont="1" applyBorder="1" applyAlignment="1">
      <alignment horizontal="center" vertical="center"/>
    </xf>
    <xf numFmtId="165" fontId="7" fillId="0" borderId="22" xfId="0" applyNumberFormat="1" applyFont="1" applyBorder="1" applyAlignment="1">
      <alignment horizontal="center" vertical="center"/>
    </xf>
    <xf numFmtId="0" fontId="7" fillId="4" borderId="33" xfId="0" quotePrefix="1" applyFont="1" applyFill="1" applyBorder="1" applyAlignment="1">
      <alignment vertical="center" wrapText="1"/>
    </xf>
    <xf numFmtId="165" fontId="7" fillId="0" borderId="27" xfId="0" applyNumberFormat="1" applyFont="1" applyBorder="1" applyAlignment="1">
      <alignment horizontal="center" vertical="center"/>
    </xf>
    <xf numFmtId="0" fontId="8" fillId="6" borderId="36" xfId="0" applyFont="1" applyFill="1" applyBorder="1" applyAlignment="1">
      <alignment vertical="center" wrapText="1"/>
    </xf>
    <xf numFmtId="165" fontId="7" fillId="0" borderId="37" xfId="0" applyNumberFormat="1" applyFont="1" applyBorder="1" applyAlignment="1">
      <alignment horizontal="center" vertical="center"/>
    </xf>
    <xf numFmtId="0" fontId="0" fillId="0" borderId="37" xfId="0" applyBorder="1" applyAlignment="1">
      <alignment horizontal="center" vertical="center" wrapText="1"/>
    </xf>
    <xf numFmtId="0" fontId="8" fillId="0" borderId="33" xfId="0" applyFont="1" applyBorder="1" applyAlignment="1">
      <alignment vertical="center" wrapText="1"/>
    </xf>
    <xf numFmtId="0" fontId="7" fillId="0" borderId="22" xfId="0" applyFont="1" applyBorder="1" applyAlignment="1">
      <alignment vertical="center"/>
    </xf>
    <xf numFmtId="0" fontId="7" fillId="0" borderId="40" xfId="0" applyFont="1" applyBorder="1" applyAlignment="1">
      <alignment vertical="center" wrapText="1"/>
    </xf>
    <xf numFmtId="0" fontId="7" fillId="0" borderId="41" xfId="0" applyFont="1" applyBorder="1" applyAlignment="1">
      <alignment vertical="center"/>
    </xf>
    <xf numFmtId="0" fontId="8" fillId="0" borderId="44" xfId="0" applyFont="1" applyBorder="1" applyAlignment="1">
      <alignment vertical="center" wrapText="1"/>
    </xf>
    <xf numFmtId="0" fontId="7" fillId="0" borderId="30" xfId="0" applyFont="1" applyBorder="1" applyAlignment="1">
      <alignment vertical="center"/>
    </xf>
    <xf numFmtId="0" fontId="7" fillId="0" borderId="45" xfId="0" applyFont="1" applyBorder="1" applyAlignment="1">
      <alignment vertical="center" wrapText="1"/>
    </xf>
    <xf numFmtId="0" fontId="8" fillId="0" borderId="1" xfId="0" applyFont="1" applyBorder="1" applyAlignment="1">
      <alignment vertical="center" wrapText="1"/>
    </xf>
    <xf numFmtId="0" fontId="7" fillId="0" borderId="46" xfId="0" applyFont="1" applyBorder="1" applyAlignment="1">
      <alignment vertical="center"/>
    </xf>
    <xf numFmtId="0" fontId="8" fillId="0" borderId="49" xfId="0" applyFont="1" applyBorder="1" applyAlignment="1">
      <alignment vertical="center" wrapText="1"/>
    </xf>
    <xf numFmtId="165" fontId="7" fillId="0" borderId="50" xfId="0" applyNumberFormat="1" applyFont="1" applyBorder="1" applyAlignment="1">
      <alignment horizontal="center" vertical="center"/>
    </xf>
    <xf numFmtId="0" fontId="0" fillId="0" borderId="51" xfId="0" applyBorder="1" applyAlignment="1">
      <alignment horizontal="center" vertical="center" wrapText="1"/>
    </xf>
    <xf numFmtId="165" fontId="7" fillId="0" borderId="16" xfId="0" applyNumberFormat="1" applyFont="1" applyBorder="1" applyAlignment="1">
      <alignment horizontal="center" vertical="center"/>
    </xf>
    <xf numFmtId="165" fontId="7" fillId="0" borderId="21" xfId="0" applyNumberFormat="1" applyFont="1" applyBorder="1" applyAlignment="1">
      <alignment horizontal="center" vertical="center"/>
    </xf>
    <xf numFmtId="165" fontId="7" fillId="0" borderId="26" xfId="0" applyNumberFormat="1" applyFont="1" applyBorder="1" applyAlignment="1">
      <alignment horizontal="center" vertical="center"/>
    </xf>
    <xf numFmtId="0" fontId="8" fillId="7" borderId="5" xfId="0" applyFont="1" applyFill="1" applyBorder="1" applyAlignment="1">
      <alignment vertical="center" wrapText="1"/>
    </xf>
    <xf numFmtId="0" fontId="8" fillId="0" borderId="35" xfId="0" applyFont="1" applyBorder="1" applyAlignment="1">
      <alignment horizontal="center" vertical="center"/>
    </xf>
    <xf numFmtId="0" fontId="7" fillId="0" borderId="53" xfId="0" applyFont="1" applyBorder="1" applyAlignment="1">
      <alignment vertical="center"/>
    </xf>
    <xf numFmtId="0" fontId="8" fillId="0" borderId="32" xfId="0" applyFont="1" applyBorder="1" applyAlignment="1">
      <alignment vertical="center" wrapText="1"/>
    </xf>
    <xf numFmtId="0" fontId="7" fillId="0" borderId="17" xfId="0" applyFont="1" applyBorder="1" applyAlignment="1">
      <alignment vertical="center"/>
    </xf>
    <xf numFmtId="0" fontId="7" fillId="0" borderId="22" xfId="0" applyFont="1" applyBorder="1" applyAlignment="1">
      <alignment vertical="center" wrapText="1"/>
    </xf>
    <xf numFmtId="0" fontId="7" fillId="0" borderId="30" xfId="0" applyFont="1" applyBorder="1" applyAlignment="1">
      <alignment vertical="center" wrapText="1"/>
    </xf>
    <xf numFmtId="0" fontId="7" fillId="0" borderId="17" xfId="0" applyFont="1" applyBorder="1" applyAlignment="1">
      <alignment vertical="center" wrapText="1"/>
    </xf>
    <xf numFmtId="0" fontId="7" fillId="0" borderId="27" xfId="0" applyFont="1" applyBorder="1" applyAlignment="1">
      <alignment vertical="center" wrapText="1"/>
    </xf>
    <xf numFmtId="0" fontId="8" fillId="3" borderId="4" xfId="0" applyFont="1" applyFill="1" applyBorder="1" applyAlignment="1">
      <alignment horizontal="center" vertical="center" wrapText="1"/>
    </xf>
    <xf numFmtId="0" fontId="8" fillId="3" borderId="2" xfId="0" applyFont="1" applyFill="1" applyBorder="1" applyAlignment="1">
      <alignment horizontal="center" vertical="center" wrapText="1"/>
    </xf>
    <xf numFmtId="165" fontId="8" fillId="0" borderId="16" xfId="0" applyNumberFormat="1" applyFont="1" applyBorder="1" applyAlignment="1">
      <alignment vertical="center"/>
    </xf>
    <xf numFmtId="0" fontId="8" fillId="0" borderId="18" xfId="0" applyFont="1" applyBorder="1" applyAlignment="1">
      <alignment vertical="center" wrapText="1"/>
    </xf>
    <xf numFmtId="165" fontId="8" fillId="0" borderId="21" xfId="0" applyNumberFormat="1" applyFont="1" applyBorder="1" applyAlignment="1">
      <alignment vertical="center"/>
    </xf>
    <xf numFmtId="0" fontId="4" fillId="0" borderId="21" xfId="0" applyFont="1" applyBorder="1" applyAlignment="1">
      <alignment vertical="center"/>
    </xf>
    <xf numFmtId="0" fontId="0" fillId="0" borderId="2" xfId="0" applyBorder="1"/>
    <xf numFmtId="0" fontId="0" fillId="4" borderId="2" xfId="0" applyFill="1" applyBorder="1"/>
    <xf numFmtId="0" fontId="7" fillId="0" borderId="21" xfId="0" applyFont="1" applyBorder="1" applyAlignment="1">
      <alignment vertical="center"/>
    </xf>
    <xf numFmtId="165" fontId="7" fillId="0" borderId="21" xfId="0" applyNumberFormat="1" applyFont="1" applyBorder="1" applyAlignment="1">
      <alignment vertical="center"/>
    </xf>
    <xf numFmtId="0" fontId="8" fillId="0" borderId="23" xfId="0" applyFont="1" applyBorder="1" applyAlignment="1">
      <alignment vertical="center" wrapText="1"/>
    </xf>
    <xf numFmtId="165" fontId="8" fillId="0" borderId="26" xfId="0" applyNumberFormat="1" applyFont="1" applyBorder="1" applyAlignment="1">
      <alignment vertical="center"/>
    </xf>
    <xf numFmtId="0" fontId="4" fillId="0" borderId="26" xfId="0" applyFont="1" applyBorder="1" applyAlignment="1">
      <alignment vertical="center"/>
    </xf>
    <xf numFmtId="0" fontId="7" fillId="0" borderId="2" xfId="0" applyFont="1" applyBorder="1" applyAlignment="1">
      <alignment vertical="center" wrapText="1"/>
    </xf>
    <xf numFmtId="165" fontId="8" fillId="0" borderId="44" xfId="0" applyNumberFormat="1" applyFont="1" applyBorder="1" applyAlignment="1">
      <alignment vertical="center"/>
    </xf>
    <xf numFmtId="0" fontId="4" fillId="0" borderId="29" xfId="0" applyFont="1" applyBorder="1" applyAlignment="1">
      <alignment vertical="center"/>
    </xf>
    <xf numFmtId="0" fontId="0" fillId="0" borderId="29" xfId="0" applyBorder="1"/>
    <xf numFmtId="0" fontId="0" fillId="0" borderId="30" xfId="0" applyBorder="1"/>
    <xf numFmtId="0" fontId="7" fillId="0" borderId="36" xfId="0" applyFont="1" applyBorder="1" applyAlignment="1">
      <alignment vertical="center" wrapText="1"/>
    </xf>
    <xf numFmtId="165" fontId="8" fillId="0" borderId="11" xfId="0" applyNumberFormat="1" applyFont="1" applyBorder="1" applyAlignment="1">
      <alignment vertical="center"/>
    </xf>
    <xf numFmtId="0" fontId="4" fillId="0" borderId="57" xfId="0" applyFont="1" applyBorder="1" applyAlignment="1">
      <alignment vertical="center"/>
    </xf>
    <xf numFmtId="0" fontId="0" fillId="0" borderId="57" xfId="0" applyBorder="1"/>
    <xf numFmtId="0" fontId="8" fillId="0" borderId="30" xfId="0" applyFont="1" applyBorder="1" applyAlignment="1">
      <alignment horizontal="center" vertical="center"/>
    </xf>
    <xf numFmtId="0" fontId="7" fillId="4" borderId="18" xfId="0" applyFont="1" applyFill="1" applyBorder="1" applyAlignment="1">
      <alignment vertical="center" wrapText="1"/>
    </xf>
    <xf numFmtId="0" fontId="7" fillId="4" borderId="8" xfId="0" applyFont="1" applyFill="1" applyBorder="1" applyAlignment="1">
      <alignment vertical="center" wrapText="1"/>
    </xf>
    <xf numFmtId="165" fontId="7" fillId="4" borderId="12" xfId="0" applyNumberFormat="1" applyFont="1" applyFill="1" applyBorder="1" applyAlignment="1">
      <alignment vertical="center"/>
    </xf>
    <xf numFmtId="0" fontId="7" fillId="4" borderId="22" xfId="0" applyFont="1" applyFill="1" applyBorder="1" applyAlignment="1">
      <alignment horizontal="center" vertical="center"/>
    </xf>
    <xf numFmtId="0" fontId="7" fillId="4" borderId="27" xfId="0" applyFont="1" applyFill="1" applyBorder="1" applyAlignment="1">
      <alignment horizontal="center" vertical="center"/>
    </xf>
    <xf numFmtId="0" fontId="8" fillId="4" borderId="2" xfId="0" applyFont="1" applyFill="1" applyBorder="1" applyAlignment="1">
      <alignment horizontal="center" vertical="center"/>
    </xf>
    <xf numFmtId="0" fontId="7" fillId="4" borderId="17" xfId="0" applyFont="1" applyFill="1" applyBorder="1" applyAlignment="1">
      <alignment vertical="center" wrapText="1"/>
    </xf>
    <xf numFmtId="0" fontId="7" fillId="4" borderId="22" xfId="0" applyFont="1" applyFill="1" applyBorder="1" applyAlignment="1">
      <alignment vertical="center" wrapText="1"/>
    </xf>
    <xf numFmtId="0" fontId="7" fillId="4" borderId="27" xfId="0" applyFont="1" applyFill="1" applyBorder="1" applyAlignment="1">
      <alignment vertical="center"/>
    </xf>
    <xf numFmtId="0" fontId="0" fillId="0" borderId="12" xfId="0" applyBorder="1" applyAlignment="1">
      <alignment horizontal="center" vertical="center" wrapText="1"/>
    </xf>
    <xf numFmtId="0" fontId="7" fillId="0" borderId="4" xfId="0" applyFont="1" applyBorder="1" applyAlignment="1">
      <alignment vertical="center" wrapText="1"/>
    </xf>
    <xf numFmtId="165" fontId="7" fillId="0" borderId="3" xfId="0" applyNumberFormat="1" applyFont="1" applyBorder="1" applyAlignment="1">
      <alignment vertical="center"/>
    </xf>
    <xf numFmtId="0" fontId="4" fillId="0" borderId="60" xfId="0" applyFont="1" applyBorder="1" applyAlignment="1">
      <alignment vertical="center"/>
    </xf>
    <xf numFmtId="0" fontId="0" fillId="0" borderId="51" xfId="0" applyBorder="1"/>
    <xf numFmtId="0" fontId="8" fillId="0" borderId="2" xfId="0" applyFont="1" applyBorder="1" applyAlignment="1">
      <alignment horizontal="center" vertical="center" wrapText="1"/>
    </xf>
    <xf numFmtId="165" fontId="8" fillId="0" borderId="31" xfId="0" applyNumberFormat="1" applyFont="1" applyBorder="1" applyAlignment="1">
      <alignment vertical="center"/>
    </xf>
    <xf numFmtId="0" fontId="4" fillId="0" borderId="28" xfId="0" applyFont="1" applyBorder="1" applyAlignment="1">
      <alignment vertical="center"/>
    </xf>
    <xf numFmtId="0" fontId="7" fillId="0" borderId="61" xfId="0" applyFont="1" applyBorder="1" applyAlignment="1">
      <alignment vertical="center" wrapText="1"/>
    </xf>
    <xf numFmtId="0" fontId="7" fillId="0" borderId="0" xfId="0" applyFont="1" applyAlignment="1">
      <alignment vertical="center"/>
    </xf>
    <xf numFmtId="0" fontId="4" fillId="0" borderId="39" xfId="0" applyFont="1" applyBorder="1" applyAlignment="1">
      <alignment vertical="center"/>
    </xf>
    <xf numFmtId="0" fontId="0" fillId="0" borderId="39" xfId="0" applyBorder="1"/>
    <xf numFmtId="0" fontId="0" fillId="0" borderId="37" xfId="0" applyBorder="1"/>
    <xf numFmtId="0" fontId="7" fillId="0" borderId="62" xfId="0" applyFont="1" applyBorder="1" applyAlignment="1">
      <alignment vertical="center" wrapText="1"/>
    </xf>
    <xf numFmtId="0" fontId="7" fillId="0" borderId="7" xfId="0" applyFont="1" applyBorder="1" applyAlignment="1">
      <alignment vertical="center"/>
    </xf>
    <xf numFmtId="165" fontId="7" fillId="4" borderId="22" xfId="0" applyNumberFormat="1" applyFont="1" applyFill="1" applyBorder="1" applyAlignment="1">
      <alignment vertical="center"/>
    </xf>
    <xf numFmtId="165" fontId="7" fillId="0" borderId="41" xfId="0" applyNumberFormat="1" applyFont="1" applyBorder="1" applyAlignment="1">
      <alignment vertical="center"/>
    </xf>
    <xf numFmtId="0" fontId="7" fillId="0" borderId="8" xfId="0" applyFont="1" applyBorder="1" applyAlignment="1">
      <alignment vertical="center" wrapText="1"/>
    </xf>
    <xf numFmtId="165" fontId="7" fillId="0" borderId="12" xfId="0" applyNumberFormat="1" applyFont="1" applyBorder="1" applyAlignment="1">
      <alignment vertical="center"/>
    </xf>
    <xf numFmtId="0" fontId="8" fillId="0" borderId="2" xfId="0" applyFont="1" applyBorder="1" applyAlignment="1">
      <alignment horizontal="center" vertical="center"/>
    </xf>
    <xf numFmtId="0" fontId="6" fillId="2" borderId="51" xfId="0" applyFont="1" applyFill="1" applyBorder="1" applyAlignment="1">
      <alignment horizontal="center" vertical="center"/>
    </xf>
    <xf numFmtId="0" fontId="7" fillId="0" borderId="64" xfId="0" applyFont="1" applyBorder="1" applyAlignment="1">
      <alignment vertical="center" wrapText="1"/>
    </xf>
    <xf numFmtId="0" fontId="4" fillId="0" borderId="42" xfId="0" applyFont="1" applyBorder="1" applyAlignment="1">
      <alignment vertical="center"/>
    </xf>
    <xf numFmtId="0" fontId="0" fillId="0" borderId="43" xfId="0" applyBorder="1"/>
    <xf numFmtId="0" fontId="0" fillId="0" borderId="41" xfId="0" applyBorder="1"/>
    <xf numFmtId="165" fontId="8" fillId="0" borderId="30" xfId="0" applyNumberFormat="1" applyFont="1" applyBorder="1" applyAlignment="1">
      <alignment vertical="center"/>
    </xf>
    <xf numFmtId="165" fontId="8" fillId="0" borderId="4" xfId="0" applyNumberFormat="1" applyFont="1" applyBorder="1" applyAlignment="1">
      <alignment vertical="center"/>
    </xf>
    <xf numFmtId="0" fontId="7" fillId="0" borderId="3" xfId="0" applyFont="1" applyBorder="1" applyAlignment="1">
      <alignment vertical="center"/>
    </xf>
    <xf numFmtId="0" fontId="6" fillId="5" borderId="4" xfId="0" applyFont="1" applyFill="1" applyBorder="1" applyAlignment="1">
      <alignment horizontal="center" vertical="center" wrapText="1"/>
    </xf>
    <xf numFmtId="0" fontId="8" fillId="0" borderId="17" xfId="0" applyFont="1" applyBorder="1" applyAlignment="1">
      <alignment horizontal="center" vertical="center"/>
    </xf>
    <xf numFmtId="0" fontId="10" fillId="0" borderId="22" xfId="0" applyFont="1" applyBorder="1" applyAlignment="1">
      <alignment horizontal="justify" vertical="center"/>
    </xf>
    <xf numFmtId="0" fontId="11" fillId="0" borderId="22" xfId="0" applyFont="1" applyBorder="1" applyAlignment="1">
      <alignment vertical="center"/>
    </xf>
    <xf numFmtId="0" fontId="10" fillId="0" borderId="27" xfId="0" applyFont="1" applyBorder="1" applyAlignment="1">
      <alignment horizontal="justify" vertical="center"/>
    </xf>
    <xf numFmtId="0" fontId="8" fillId="7" borderId="1" xfId="0" applyFont="1" applyFill="1" applyBorder="1" applyAlignment="1">
      <alignment horizontal="left" vertical="center" wrapText="1"/>
    </xf>
    <xf numFmtId="0" fontId="8" fillId="0" borderId="4" xfId="0" applyFont="1" applyBorder="1" applyAlignment="1">
      <alignment horizontal="center" vertical="center"/>
    </xf>
    <xf numFmtId="0" fontId="7" fillId="0" borderId="13" xfId="0" applyFont="1" applyBorder="1" applyAlignment="1">
      <alignment horizontal="left" vertical="center" wrapText="1"/>
    </xf>
    <xf numFmtId="0" fontId="7"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22" xfId="0" applyFont="1" applyBorder="1" applyAlignment="1">
      <alignment horizontal="center" vertical="center" wrapText="1"/>
    </xf>
    <xf numFmtId="0" fontId="7" fillId="0" borderId="23" xfId="0" applyFont="1" applyBorder="1" applyAlignment="1">
      <alignment horizontal="left" vertical="center" wrapText="1"/>
    </xf>
    <xf numFmtId="0" fontId="8" fillId="0" borderId="10" xfId="0" applyFont="1" applyBorder="1" applyAlignment="1">
      <alignment vertical="center" wrapText="1"/>
    </xf>
    <xf numFmtId="165" fontId="8" fillId="0" borderId="10" xfId="0" applyNumberFormat="1" applyFont="1" applyBorder="1" applyAlignment="1">
      <alignment vertical="center"/>
    </xf>
    <xf numFmtId="0" fontId="4" fillId="0" borderId="44" xfId="0" applyFont="1" applyBorder="1" applyAlignment="1">
      <alignment vertical="center"/>
    </xf>
    <xf numFmtId="165" fontId="8" fillId="0" borderId="2" xfId="0" applyNumberFormat="1" applyFont="1" applyBorder="1" applyAlignment="1">
      <alignment vertical="center"/>
    </xf>
    <xf numFmtId="0" fontId="7" fillId="0" borderId="31" xfId="0" applyFont="1" applyBorder="1" applyAlignment="1">
      <alignment vertical="center"/>
    </xf>
    <xf numFmtId="0" fontId="8" fillId="0" borderId="22" xfId="0" applyFont="1" applyBorder="1" applyAlignment="1">
      <alignment horizontal="center" vertical="center"/>
    </xf>
    <xf numFmtId="166" fontId="7" fillId="0" borderId="22" xfId="1" applyNumberFormat="1" applyFont="1" applyBorder="1" applyAlignment="1">
      <alignment horizontal="center" vertical="center"/>
    </xf>
    <xf numFmtId="0" fontId="8" fillId="0" borderId="2" xfId="0" applyFont="1" applyBorder="1" applyAlignment="1">
      <alignment vertical="center"/>
    </xf>
    <xf numFmtId="0" fontId="7" fillId="0" borderId="67" xfId="0" applyFont="1" applyBorder="1" applyAlignment="1">
      <alignment horizontal="center" vertical="center"/>
    </xf>
    <xf numFmtId="0" fontId="7" fillId="0" borderId="66" xfId="0" applyFont="1" applyBorder="1" applyAlignment="1">
      <alignment horizontal="center" vertical="center"/>
    </xf>
    <xf numFmtId="0" fontId="7" fillId="0" borderId="33" xfId="0" quotePrefix="1" applyFont="1" applyBorder="1" applyAlignment="1">
      <alignment vertical="center" wrapText="1"/>
    </xf>
    <xf numFmtId="0" fontId="7" fillId="0" borderId="52" xfId="0" applyFont="1" applyBorder="1" applyAlignment="1">
      <alignment horizontal="center" vertical="center"/>
    </xf>
    <xf numFmtId="0" fontId="8" fillId="7" borderId="8" xfId="0" applyFont="1" applyFill="1" applyBorder="1" applyAlignment="1">
      <alignment horizontal="left" vertical="center" wrapText="1"/>
    </xf>
    <xf numFmtId="0" fontId="8" fillId="0" borderId="10" xfId="0" applyFont="1" applyBorder="1" applyAlignment="1">
      <alignment horizontal="center" vertical="center"/>
    </xf>
    <xf numFmtId="0" fontId="7" fillId="0" borderId="5" xfId="0" applyFont="1" applyBorder="1" applyAlignment="1">
      <alignment horizontal="left" vertical="center" wrapText="1"/>
    </xf>
    <xf numFmtId="0" fontId="7" fillId="0" borderId="30" xfId="0" applyFont="1" applyBorder="1" applyAlignment="1">
      <alignment horizontal="center" vertical="center"/>
    </xf>
    <xf numFmtId="0" fontId="8" fillId="5" borderId="5" xfId="0" applyFont="1" applyFill="1" applyBorder="1" applyAlignment="1">
      <alignment horizontal="center" vertical="center" wrapText="1"/>
    </xf>
    <xf numFmtId="0" fontId="7" fillId="5" borderId="31" xfId="0" applyFont="1" applyFill="1" applyBorder="1" applyAlignment="1">
      <alignment vertical="center"/>
    </xf>
    <xf numFmtId="0" fontId="0" fillId="5" borderId="30" xfId="0" applyFill="1" applyBorder="1" applyAlignment="1">
      <alignment horizontal="center" vertical="center" wrapText="1"/>
    </xf>
    <xf numFmtId="0" fontId="7" fillId="0" borderId="44" xfId="0" applyFont="1" applyBorder="1" applyAlignment="1">
      <alignment vertical="center" wrapText="1"/>
    </xf>
    <xf numFmtId="165" fontId="7" fillId="0" borderId="29" xfId="0" applyNumberFormat="1" applyFont="1" applyBorder="1" applyAlignment="1">
      <alignment horizontal="center" vertical="center"/>
    </xf>
    <xf numFmtId="165" fontId="7" fillId="0" borderId="37" xfId="0" applyNumberFormat="1" applyFont="1" applyBorder="1" applyAlignment="1">
      <alignment vertical="center"/>
    </xf>
    <xf numFmtId="0" fontId="12" fillId="0" borderId="2" xfId="0" applyFont="1" applyBorder="1" applyAlignment="1">
      <alignment vertical="center" wrapText="1"/>
    </xf>
    <xf numFmtId="0" fontId="12" fillId="0" borderId="2" xfId="0" applyFont="1" applyBorder="1" applyAlignment="1">
      <alignment vertical="center"/>
    </xf>
    <xf numFmtId="0" fontId="7" fillId="0" borderId="41" xfId="0" applyFont="1" applyBorder="1" applyAlignment="1">
      <alignment horizontal="center" vertical="center"/>
    </xf>
    <xf numFmtId="0" fontId="8" fillId="4" borderId="23" xfId="0" applyFont="1" applyFill="1" applyBorder="1" applyAlignment="1">
      <alignment vertical="center" wrapText="1"/>
    </xf>
    <xf numFmtId="167" fontId="8" fillId="0" borderId="27" xfId="0" applyNumberFormat="1" applyFont="1" applyBorder="1" applyAlignment="1">
      <alignment horizontal="center" vertical="center"/>
    </xf>
    <xf numFmtId="165" fontId="7" fillId="0" borderId="30" xfId="0" applyNumberFormat="1" applyFont="1" applyBorder="1" applyAlignment="1">
      <alignment vertical="center"/>
    </xf>
    <xf numFmtId="165" fontId="7" fillId="0" borderId="17" xfId="0" applyNumberFormat="1" applyFont="1" applyBorder="1" applyAlignment="1">
      <alignment horizontal="right" vertical="center"/>
    </xf>
    <xf numFmtId="165" fontId="7" fillId="0" borderId="37" xfId="0" applyNumberFormat="1" applyFont="1" applyBorder="1" applyAlignment="1">
      <alignment horizontal="right" vertical="center"/>
    </xf>
    <xf numFmtId="165" fontId="7" fillId="0" borderId="12" xfId="0" applyNumberFormat="1" applyFont="1" applyBorder="1" applyAlignment="1">
      <alignment horizontal="right" vertical="center"/>
    </xf>
    <xf numFmtId="0" fontId="7" fillId="0" borderId="49" xfId="0" applyFont="1" applyBorder="1" applyAlignment="1">
      <alignment vertical="center" wrapText="1"/>
    </xf>
    <xf numFmtId="165" fontId="8" fillId="0" borderId="68" xfId="0" applyNumberFormat="1" applyFont="1" applyBorder="1" applyAlignment="1">
      <alignment horizontal="center" vertical="center"/>
    </xf>
    <xf numFmtId="0" fontId="7" fillId="0" borderId="50" xfId="0" applyFont="1" applyBorder="1" applyAlignment="1">
      <alignment vertical="center"/>
    </xf>
    <xf numFmtId="0" fontId="4" fillId="0" borderId="63" xfId="0" applyFont="1" applyBorder="1" applyAlignment="1">
      <alignment vertical="center"/>
    </xf>
    <xf numFmtId="0" fontId="8" fillId="0" borderId="29" xfId="0" applyFont="1" applyBorder="1" applyAlignment="1">
      <alignment vertical="center"/>
    </xf>
    <xf numFmtId="0" fontId="7" fillId="0" borderId="33" xfId="0" applyFont="1" applyBorder="1" applyAlignment="1">
      <alignment horizontal="left" vertical="center" wrapText="1"/>
    </xf>
    <xf numFmtId="0" fontId="7" fillId="4" borderId="29" xfId="0" applyFont="1" applyFill="1" applyBorder="1" applyAlignment="1">
      <alignment vertical="center"/>
    </xf>
    <xf numFmtId="0" fontId="7" fillId="0" borderId="1" xfId="0" applyFont="1" applyBorder="1" applyAlignment="1">
      <alignment vertical="center" wrapText="1"/>
    </xf>
    <xf numFmtId="0" fontId="7" fillId="4" borderId="17" xfId="0" applyFont="1" applyFill="1" applyBorder="1" applyAlignment="1">
      <alignment horizontal="right" vertical="center"/>
    </xf>
    <xf numFmtId="0" fontId="7" fillId="4" borderId="22" xfId="0" applyFont="1" applyFill="1" applyBorder="1" applyAlignment="1">
      <alignment horizontal="right" vertical="center"/>
    </xf>
    <xf numFmtId="0" fontId="7" fillId="4" borderId="22" xfId="0" applyFont="1" applyFill="1" applyBorder="1" applyAlignment="1">
      <alignment horizontal="center" vertical="center" wrapText="1"/>
    </xf>
    <xf numFmtId="0" fontId="8" fillId="0" borderId="40" xfId="0" applyFont="1" applyBorder="1" applyAlignment="1">
      <alignment vertical="center" wrapText="1"/>
    </xf>
    <xf numFmtId="0" fontId="7" fillId="4" borderId="22" xfId="0" applyFont="1" applyFill="1" applyBorder="1" applyAlignment="1">
      <alignment vertical="center"/>
    </xf>
    <xf numFmtId="0" fontId="7" fillId="4" borderId="27"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8" fillId="0" borderId="29" xfId="0" applyFont="1" applyBorder="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top" wrapText="1"/>
    </xf>
    <xf numFmtId="0" fontId="7" fillId="0" borderId="0" xfId="0" applyFont="1" applyAlignment="1">
      <alignment vertical="center" wrapText="1"/>
    </xf>
    <xf numFmtId="165" fontId="8" fillId="0" borderId="53" xfId="0" applyNumberFormat="1" applyFont="1" applyBorder="1" applyAlignment="1">
      <alignment vertical="center"/>
    </xf>
    <xf numFmtId="165" fontId="8" fillId="0" borderId="5" xfId="0" applyNumberFormat="1" applyFont="1" applyBorder="1" applyAlignment="1">
      <alignment vertical="center"/>
    </xf>
    <xf numFmtId="0" fontId="8" fillId="0" borderId="45" xfId="0" applyFont="1" applyBorder="1" applyAlignment="1">
      <alignment vertical="center" wrapText="1"/>
    </xf>
    <xf numFmtId="0" fontId="8" fillId="0" borderId="67" xfId="0" applyFont="1" applyBorder="1" applyAlignment="1">
      <alignment vertical="center" wrapText="1"/>
    </xf>
    <xf numFmtId="0" fontId="8" fillId="0" borderId="66" xfId="0" applyFont="1" applyBorder="1" applyAlignment="1">
      <alignment vertical="center" wrapText="1"/>
    </xf>
    <xf numFmtId="0" fontId="8" fillId="0" borderId="64" xfId="0" applyFont="1" applyBorder="1" applyAlignment="1">
      <alignment vertical="center" wrapText="1"/>
    </xf>
    <xf numFmtId="0" fontId="8" fillId="0" borderId="43" xfId="0" applyFont="1" applyBorder="1" applyAlignment="1">
      <alignment vertical="center" wrapText="1"/>
    </xf>
    <xf numFmtId="165" fontId="8" fillId="0" borderId="46" xfId="0" applyNumberFormat="1" applyFont="1" applyBorder="1" applyAlignment="1">
      <alignment vertical="center"/>
    </xf>
    <xf numFmtId="165" fontId="8" fillId="0" borderId="22" xfId="0" applyNumberFormat="1" applyFont="1" applyBorder="1" applyAlignment="1">
      <alignment vertical="center"/>
    </xf>
    <xf numFmtId="165" fontId="7" fillId="0" borderId="51" xfId="0" applyNumberFormat="1" applyFont="1" applyBorder="1" applyAlignment="1">
      <alignment vertical="center"/>
    </xf>
    <xf numFmtId="0" fontId="13" fillId="0" borderId="36" xfId="0" applyFont="1" applyBorder="1" applyAlignment="1">
      <alignment vertical="center" wrapText="1"/>
    </xf>
    <xf numFmtId="0" fontId="7" fillId="0" borderId="37" xfId="0" applyFont="1" applyBorder="1" applyAlignment="1">
      <alignment horizontal="center" vertical="center"/>
    </xf>
    <xf numFmtId="0" fontId="7" fillId="0" borderId="12" xfId="0" applyFont="1" applyBorder="1" applyAlignment="1">
      <alignment horizontal="center" vertical="center"/>
    </xf>
    <xf numFmtId="0" fontId="8" fillId="0" borderId="8" xfId="0" applyFont="1" applyBorder="1" applyAlignment="1">
      <alignment vertical="center" wrapText="1"/>
    </xf>
    <xf numFmtId="165" fontId="0" fillId="0" borderId="16" xfId="0" applyNumberFormat="1" applyBorder="1"/>
    <xf numFmtId="165" fontId="7" fillId="4" borderId="22" xfId="0" applyNumberFormat="1" applyFont="1" applyFill="1" applyBorder="1" applyAlignment="1">
      <alignment horizontal="center" vertical="center"/>
    </xf>
    <xf numFmtId="0" fontId="7" fillId="4" borderId="34" xfId="0" quotePrefix="1" applyFont="1" applyFill="1" applyBorder="1" applyAlignment="1">
      <alignment vertical="center" wrapText="1"/>
    </xf>
    <xf numFmtId="165" fontId="7" fillId="4" borderId="27" xfId="0" applyNumberFormat="1" applyFont="1" applyFill="1" applyBorder="1" applyAlignment="1">
      <alignment horizontal="center" vertical="center"/>
    </xf>
    <xf numFmtId="0" fontId="0" fillId="8" borderId="0" xfId="0" applyFill="1" applyAlignment="1">
      <alignment vertical="top" wrapText="1"/>
    </xf>
    <xf numFmtId="0" fontId="0" fillId="8" borderId="0" xfId="0" applyFill="1"/>
    <xf numFmtId="0" fontId="6" fillId="0" borderId="11" xfId="0" applyFont="1" applyBorder="1" applyAlignment="1">
      <alignment horizontal="center" vertical="center"/>
    </xf>
    <xf numFmtId="0" fontId="2" fillId="0" borderId="16" xfId="0" applyFont="1" applyBorder="1" applyAlignment="1">
      <alignment horizontal="center"/>
    </xf>
    <xf numFmtId="0" fontId="2" fillId="0" borderId="21" xfId="0" applyFont="1" applyBorder="1" applyAlignment="1">
      <alignment horizontal="center"/>
    </xf>
    <xf numFmtId="0" fontId="6" fillId="0" borderId="2"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48"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26" xfId="0" applyFont="1" applyBorder="1" applyAlignment="1">
      <alignment horizontal="center"/>
    </xf>
    <xf numFmtId="0" fontId="2" fillId="0" borderId="29" xfId="0" applyFont="1" applyBorder="1" applyAlignment="1">
      <alignment horizontal="center"/>
    </xf>
    <xf numFmtId="0" fontId="2" fillId="0" borderId="57" xfId="0" applyFont="1" applyBorder="1" applyAlignment="1">
      <alignment horizontal="center" vertical="center" wrapText="1"/>
    </xf>
    <xf numFmtId="0" fontId="0" fillId="0" borderId="39" xfId="0" applyBorder="1" applyAlignment="1">
      <alignment horizontal="center" vertical="center" wrapText="1"/>
    </xf>
    <xf numFmtId="0" fontId="0" fillId="0" borderId="29" xfId="0" applyBorder="1" applyAlignment="1">
      <alignment horizontal="center" vertical="center" wrapText="1"/>
    </xf>
    <xf numFmtId="0" fontId="6" fillId="0" borderId="63" xfId="0" applyFont="1" applyBorder="1" applyAlignment="1">
      <alignment horizontal="center" vertical="center"/>
    </xf>
    <xf numFmtId="0" fontId="0" fillId="0" borderId="16" xfId="0" applyBorder="1"/>
    <xf numFmtId="0" fontId="2" fillId="0" borderId="43" xfId="0" applyFont="1" applyBorder="1" applyAlignment="1">
      <alignment horizontal="center"/>
    </xf>
    <xf numFmtId="0" fontId="2" fillId="0" borderId="39" xfId="0" applyFont="1" applyBorder="1" applyAlignment="1">
      <alignment horizontal="center"/>
    </xf>
    <xf numFmtId="0" fontId="2" fillId="0" borderId="43" xfId="0" applyFont="1" applyBorder="1" applyAlignment="1">
      <alignment horizontal="center" vertical="center" wrapText="1"/>
    </xf>
    <xf numFmtId="0" fontId="14" fillId="0" borderId="0" xfId="0" applyFont="1" applyAlignment="1">
      <alignment vertical="top"/>
    </xf>
    <xf numFmtId="0" fontId="8" fillId="4" borderId="5" xfId="0" applyFont="1" applyFill="1" applyBorder="1" applyAlignment="1">
      <alignment vertical="center" wrapText="1"/>
    </xf>
    <xf numFmtId="0" fontId="8" fillId="4" borderId="35" xfId="0" applyFont="1" applyFill="1" applyBorder="1" applyAlignment="1">
      <alignment vertical="center"/>
    </xf>
    <xf numFmtId="0" fontId="0" fillId="4" borderId="0" xfId="0" applyFill="1"/>
    <xf numFmtId="0" fontId="0" fillId="4" borderId="37" xfId="0" applyFill="1" applyBorder="1" applyAlignment="1">
      <alignment horizontal="center" vertical="center" wrapText="1"/>
    </xf>
    <xf numFmtId="0" fontId="15" fillId="0" borderId="16" xfId="0" applyFont="1" applyBorder="1" applyAlignment="1">
      <alignment horizontal="center" vertical="center" wrapText="1"/>
    </xf>
    <xf numFmtId="0" fontId="15" fillId="4" borderId="39" xfId="0" applyFont="1" applyFill="1" applyBorder="1" applyAlignment="1">
      <alignment horizontal="center" vertical="center" wrapText="1"/>
    </xf>
    <xf numFmtId="0" fontId="15" fillId="0" borderId="57"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7" xfId="0" applyFont="1" applyBorder="1"/>
    <xf numFmtId="0" fontId="2" fillId="0" borderId="22" xfId="0" applyFont="1" applyBorder="1"/>
    <xf numFmtId="0" fontId="2" fillId="0" borderId="27" xfId="0" applyFont="1" applyBorder="1"/>
    <xf numFmtId="0" fontId="2" fillId="0" borderId="0" xfId="0" applyFont="1"/>
    <xf numFmtId="0" fontId="2" fillId="0" borderId="7" xfId="0" applyFont="1" applyBorder="1"/>
    <xf numFmtId="0" fontId="2" fillId="0" borderId="17"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30"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2" xfId="0" applyFont="1" applyBorder="1" applyAlignment="1">
      <alignment horizontal="center" vertical="center" wrapText="1"/>
    </xf>
    <xf numFmtId="0" fontId="0" fillId="0" borderId="46" xfId="0" applyBorder="1" applyAlignment="1">
      <alignment horizontal="center" vertical="center" wrapText="1"/>
    </xf>
    <xf numFmtId="0" fontId="0" fillId="0" borderId="0" xfId="0" applyAlignment="1">
      <alignment horizontal="center" vertical="center" wrapText="1"/>
    </xf>
    <xf numFmtId="0" fontId="0" fillId="0" borderId="7" xfId="0" applyBorder="1" applyAlignment="1">
      <alignment horizontal="center" vertical="center" wrapText="1"/>
    </xf>
    <xf numFmtId="0" fontId="2" fillId="2" borderId="51" xfId="0" applyFont="1" applyFill="1" applyBorder="1" applyAlignment="1">
      <alignment horizontal="center" vertical="center"/>
    </xf>
    <xf numFmtId="0" fontId="2" fillId="5" borderId="2" xfId="0" applyFont="1" applyFill="1" applyBorder="1" applyAlignment="1">
      <alignment horizontal="center" vertical="center" wrapText="1"/>
    </xf>
    <xf numFmtId="0" fontId="2" fillId="4" borderId="37" xfId="0" applyFont="1" applyFill="1" applyBorder="1" applyAlignment="1">
      <alignment horizontal="center" vertical="center" wrapText="1"/>
    </xf>
    <xf numFmtId="0" fontId="2" fillId="4" borderId="51" xfId="0" applyFont="1" applyFill="1" applyBorder="1" applyAlignment="1">
      <alignment horizontal="center" vertical="center" wrapText="1"/>
    </xf>
    <xf numFmtId="0" fontId="2" fillId="4" borderId="30" xfId="0"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2" xfId="0" applyFont="1" applyFill="1" applyBorder="1" applyAlignment="1">
      <alignment horizontal="center" vertical="center" wrapText="1"/>
    </xf>
    <xf numFmtId="0" fontId="0" fillId="0" borderId="41" xfId="0" applyBorder="1" applyAlignment="1">
      <alignment horizontal="center"/>
    </xf>
    <xf numFmtId="0" fontId="0" fillId="0" borderId="30" xfId="0" applyBorder="1" applyAlignment="1">
      <alignment horizontal="center"/>
    </xf>
    <xf numFmtId="0" fontId="0" fillId="0" borderId="37" xfId="0" applyBorder="1" applyAlignment="1">
      <alignment horizontal="center"/>
    </xf>
    <xf numFmtId="0" fontId="0" fillId="0" borderId="22" xfId="0" applyBorder="1" applyAlignment="1">
      <alignment horizontal="center"/>
    </xf>
    <xf numFmtId="0" fontId="2" fillId="2" borderId="63" xfId="0" applyFont="1" applyFill="1" applyBorder="1" applyAlignment="1">
      <alignment horizontal="center" vertical="center"/>
    </xf>
    <xf numFmtId="0" fontId="15" fillId="0" borderId="22" xfId="0" applyFont="1" applyBorder="1" applyAlignment="1">
      <alignment horizontal="center" vertical="center" wrapText="1"/>
    </xf>
    <xf numFmtId="0" fontId="0" fillId="5" borderId="29" xfId="0" applyFill="1" applyBorder="1" applyAlignment="1">
      <alignment horizontal="center" vertical="center" wrapText="1"/>
    </xf>
    <xf numFmtId="0" fontId="2" fillId="0" borderId="41" xfId="0" applyFont="1" applyBorder="1" applyAlignment="1">
      <alignment horizontal="center" vertical="center" wrapText="1"/>
    </xf>
    <xf numFmtId="0" fontId="2" fillId="0" borderId="12" xfId="0" applyFont="1" applyBorder="1" applyAlignment="1">
      <alignment horizontal="center" vertical="center" wrapText="1"/>
    </xf>
    <xf numFmtId="0" fontId="6" fillId="2" borderId="63" xfId="0" applyFont="1" applyFill="1" applyBorder="1" applyAlignment="1">
      <alignment horizontal="center" vertical="center"/>
    </xf>
    <xf numFmtId="0" fontId="17" fillId="0" borderId="21"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xf>
    <xf numFmtId="0" fontId="17" fillId="0" borderId="26" xfId="0" applyFont="1" applyBorder="1" applyAlignment="1">
      <alignment horizontal="center" vertical="center" wrapText="1"/>
    </xf>
    <xf numFmtId="0" fontId="2" fillId="0" borderId="17" xfId="0" applyFont="1" applyBorder="1" applyAlignment="1">
      <alignment horizontal="center"/>
    </xf>
    <xf numFmtId="0" fontId="17" fillId="0" borderId="22" xfId="0" applyFont="1" applyBorder="1" applyAlignment="1">
      <alignment horizontal="center" vertical="center"/>
    </xf>
    <xf numFmtId="0" fontId="17" fillId="0" borderId="27" xfId="0" applyFont="1" applyBorder="1" applyAlignment="1">
      <alignment horizontal="center" vertical="center"/>
    </xf>
    <xf numFmtId="0" fontId="2" fillId="0" borderId="37" xfId="0" applyFont="1" applyBorder="1" applyAlignment="1">
      <alignment horizontal="center" vertical="center" wrapText="1"/>
    </xf>
    <xf numFmtId="0" fontId="6" fillId="2" borderId="11" xfId="0" applyFont="1" applyFill="1" applyBorder="1" applyAlignment="1">
      <alignment horizontal="center" vertical="center"/>
    </xf>
    <xf numFmtId="0" fontId="2" fillId="0" borderId="30" xfId="0" applyFont="1" applyBorder="1"/>
    <xf numFmtId="0" fontId="2" fillId="0" borderId="46" xfId="0" applyFont="1" applyBorder="1" applyAlignment="1">
      <alignment horizontal="center" vertical="center" wrapText="1"/>
    </xf>
    <xf numFmtId="0" fontId="2" fillId="0" borderId="51" xfId="0" applyFont="1" applyBorder="1" applyAlignment="1">
      <alignment horizontal="center" vertical="center" wrapText="1"/>
    </xf>
    <xf numFmtId="165" fontId="0" fillId="0" borderId="16" xfId="0" applyNumberFormat="1" applyBorder="1" applyAlignment="1">
      <alignment horizontal="center" vertical="center" wrapText="1"/>
    </xf>
    <xf numFmtId="0" fontId="6" fillId="0" borderId="16" xfId="0" applyFont="1" applyBorder="1" applyAlignment="1">
      <alignment horizontal="center" vertical="center" wrapText="1"/>
    </xf>
    <xf numFmtId="165" fontId="2" fillId="0" borderId="16" xfId="0" applyNumberFormat="1" applyFont="1" applyBorder="1" applyAlignment="1">
      <alignment horizontal="center" vertical="center" wrapText="1"/>
    </xf>
    <xf numFmtId="165" fontId="7" fillId="4" borderId="17" xfId="0" applyNumberFormat="1" applyFont="1" applyFill="1" applyBorder="1" applyAlignment="1">
      <alignment vertical="center"/>
    </xf>
    <xf numFmtId="165" fontId="7" fillId="4" borderId="41" xfId="0" applyNumberFormat="1" applyFont="1" applyFill="1" applyBorder="1" applyAlignment="1">
      <alignment vertical="center"/>
    </xf>
    <xf numFmtId="0" fontId="0" fillId="0" borderId="13" xfId="0" applyBorder="1" applyAlignment="1">
      <alignment vertical="center"/>
    </xf>
    <xf numFmtId="0" fontId="0" fillId="0" borderId="18" xfId="0" applyBorder="1" applyAlignment="1">
      <alignment vertical="center"/>
    </xf>
    <xf numFmtId="0" fontId="16" fillId="4" borderId="6" xfId="0" applyFont="1" applyFill="1" applyBorder="1"/>
    <xf numFmtId="165" fontId="7" fillId="0" borderId="17" xfId="0" applyNumberFormat="1" applyFont="1" applyBorder="1" applyAlignment="1">
      <alignment horizontal="center" vertical="center" wrapText="1"/>
    </xf>
    <xf numFmtId="0" fontId="4" fillId="0" borderId="15" xfId="0" applyFont="1" applyBorder="1" applyAlignment="1">
      <alignment horizontal="center" vertical="center" wrapText="1"/>
    </xf>
    <xf numFmtId="165" fontId="0" fillId="0" borderId="43" xfId="0" applyNumberFormat="1" applyBorder="1"/>
    <xf numFmtId="165" fontId="0" fillId="0" borderId="0" xfId="0" applyNumberFormat="1"/>
    <xf numFmtId="0" fontId="19" fillId="0" borderId="2" xfId="0" applyFont="1" applyBorder="1" applyAlignment="1">
      <alignment horizontal="right" vertical="center"/>
    </xf>
    <xf numFmtId="0" fontId="19" fillId="0" borderId="10" xfId="0" applyFont="1" applyBorder="1" applyAlignment="1">
      <alignment horizontal="right" vertical="center"/>
    </xf>
    <xf numFmtId="0" fontId="19" fillId="9" borderId="6" xfId="0" applyFont="1" applyFill="1" applyBorder="1" applyAlignment="1">
      <alignment horizontal="right" vertical="center"/>
    </xf>
    <xf numFmtId="165" fontId="0" fillId="0" borderId="50" xfId="0" applyNumberFormat="1" applyBorder="1" applyAlignment="1">
      <alignment horizontal="center" vertical="center" wrapText="1"/>
    </xf>
    <xf numFmtId="0" fontId="20" fillId="0" borderId="0" xfId="0" applyFont="1" applyAlignment="1">
      <alignment horizontal="left" vertical="center"/>
    </xf>
    <xf numFmtId="0" fontId="20" fillId="0" borderId="0" xfId="0" applyFont="1" applyAlignment="1">
      <alignment horizontal="left"/>
    </xf>
    <xf numFmtId="0" fontId="20" fillId="0" borderId="0" xfId="0" applyFont="1" applyAlignment="1">
      <alignment horizontal="left" vertical="center"/>
    </xf>
    <xf numFmtId="0" fontId="3" fillId="0" borderId="0" xfId="0" applyFont="1" applyAlignment="1">
      <alignment horizontal="center" vertical="center"/>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0" fillId="2" borderId="9" xfId="0"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0" fillId="2" borderId="10" xfId="0" applyFill="1" applyBorder="1" applyAlignment="1">
      <alignment horizontal="center" vertical="center" wrapText="1"/>
    </xf>
    <xf numFmtId="0" fontId="6" fillId="2" borderId="1" xfId="0" applyFont="1" applyFill="1" applyBorder="1" applyAlignment="1">
      <alignment horizontal="center" vertical="center" wrapText="1"/>
    </xf>
    <xf numFmtId="0" fontId="0" fillId="2" borderId="8" xfId="0" applyFill="1" applyBorder="1" applyAlignment="1">
      <alignment horizontal="center" vertical="center" wrapText="1"/>
    </xf>
    <xf numFmtId="0" fontId="6" fillId="2" borderId="6" xfId="0" applyFont="1" applyFill="1" applyBorder="1" applyAlignment="1">
      <alignment horizontal="center" vertical="center"/>
    </xf>
    <xf numFmtId="0" fontId="6" fillId="2" borderId="10" xfId="0" applyFont="1" applyFill="1" applyBorder="1" applyAlignment="1">
      <alignment horizontal="center" vertical="center"/>
    </xf>
    <xf numFmtId="0" fontId="4" fillId="0" borderId="18" xfId="0" applyFont="1" applyBorder="1" applyAlignment="1">
      <alignment horizontal="left" vertical="top" wrapText="1"/>
    </xf>
    <xf numFmtId="0" fontId="4" fillId="0" borderId="21" xfId="0" applyFont="1" applyBorder="1" applyAlignment="1">
      <alignment horizontal="left" vertical="top" wrapText="1"/>
    </xf>
    <xf numFmtId="0" fontId="6" fillId="5" borderId="5" xfId="0" applyFont="1" applyFill="1" applyBorder="1" applyAlignment="1">
      <alignment horizontal="center" vertical="center" wrapText="1"/>
    </xf>
    <xf numFmtId="0" fontId="2" fillId="5" borderId="31" xfId="0" applyFont="1" applyFill="1" applyBorder="1" applyAlignment="1">
      <alignment horizontal="center" vertical="center" wrapText="1"/>
    </xf>
    <xf numFmtId="0" fontId="6" fillId="5" borderId="31" xfId="0" applyFont="1" applyFill="1" applyBorder="1" applyAlignment="1">
      <alignment horizontal="center" vertical="center" wrapText="1"/>
    </xf>
    <xf numFmtId="0" fontId="4" fillId="0" borderId="13" xfId="0" applyFont="1" applyBorder="1" applyAlignment="1">
      <alignment horizontal="left" vertical="top" wrapText="1"/>
    </xf>
    <xf numFmtId="0" fontId="4" fillId="0" borderId="16" xfId="0" applyFont="1" applyBorder="1" applyAlignment="1">
      <alignment horizontal="left" vertical="top" wrapText="1"/>
    </xf>
    <xf numFmtId="0" fontId="4" fillId="0" borderId="33" xfId="0" applyFont="1" applyBorder="1" applyAlignment="1">
      <alignment horizontal="center" vertical="top" wrapText="1"/>
    </xf>
    <xf numFmtId="0" fontId="4" fillId="0" borderId="20" xfId="0" applyFont="1" applyBorder="1" applyAlignment="1">
      <alignment horizontal="center" vertical="top" wrapText="1"/>
    </xf>
    <xf numFmtId="0" fontId="4" fillId="0" borderId="23" xfId="0" applyFont="1" applyBorder="1" applyAlignment="1">
      <alignment horizontal="left" vertical="top" wrapText="1"/>
    </xf>
    <xf numFmtId="0" fontId="4" fillId="0" borderId="26" xfId="0" applyFont="1" applyBorder="1" applyAlignment="1">
      <alignment horizontal="left" vertical="top" wrapText="1"/>
    </xf>
    <xf numFmtId="0" fontId="4" fillId="4" borderId="29" xfId="0" applyFont="1" applyFill="1" applyBorder="1" applyAlignment="1">
      <alignment horizontal="left" vertical="top" wrapText="1"/>
    </xf>
    <xf numFmtId="0" fontId="4" fillId="0" borderId="29" xfId="0" applyFont="1" applyBorder="1" applyAlignment="1">
      <alignment horizontal="left" vertical="top" wrapText="1"/>
    </xf>
    <xf numFmtId="0" fontId="4" fillId="4" borderId="33" xfId="0" applyFont="1" applyFill="1" applyBorder="1" applyAlignment="1">
      <alignment horizontal="center" vertical="top" wrapText="1"/>
    </xf>
    <xf numFmtId="0" fontId="4" fillId="4" borderId="20" xfId="0" applyFont="1" applyFill="1" applyBorder="1" applyAlignment="1">
      <alignment horizontal="center" vertical="top" wrapText="1"/>
    </xf>
    <xf numFmtId="0" fontId="4" fillId="4" borderId="18" xfId="0" applyFont="1" applyFill="1" applyBorder="1" applyAlignment="1">
      <alignment horizontal="left" vertical="top" wrapText="1"/>
    </xf>
    <xf numFmtId="0" fontId="4" fillId="4" borderId="21" xfId="0" applyFont="1" applyFill="1" applyBorder="1" applyAlignment="1">
      <alignment horizontal="left" vertical="top" wrapText="1"/>
    </xf>
    <xf numFmtId="0" fontId="4" fillId="4" borderId="34" xfId="0" applyFont="1" applyFill="1" applyBorder="1" applyAlignment="1">
      <alignment horizontal="center" vertical="top" wrapText="1"/>
    </xf>
    <xf numFmtId="0" fontId="4" fillId="4" borderId="25" xfId="0" applyFont="1" applyFill="1" applyBorder="1" applyAlignment="1">
      <alignment horizontal="center" vertical="top" wrapText="1"/>
    </xf>
    <xf numFmtId="0" fontId="4" fillId="0" borderId="38" xfId="0" applyFont="1" applyBorder="1" applyAlignment="1">
      <alignment horizontal="left" vertical="top" wrapText="1"/>
    </xf>
    <xf numFmtId="0" fontId="4" fillId="0" borderId="39" xfId="0" applyFont="1" applyBorder="1" applyAlignment="1">
      <alignment horizontal="left" vertical="top" wrapText="1"/>
    </xf>
    <xf numFmtId="0" fontId="4" fillId="0" borderId="20" xfId="0" applyFont="1" applyBorder="1" applyAlignment="1">
      <alignment horizontal="left" vertical="top" wrapText="1"/>
    </xf>
    <xf numFmtId="0" fontId="4" fillId="0" borderId="28" xfId="0" applyFont="1" applyBorder="1" applyAlignment="1">
      <alignment horizontal="left" vertical="top" wrapText="1"/>
    </xf>
    <xf numFmtId="0" fontId="4" fillId="0" borderId="42" xfId="0" applyFont="1" applyBorder="1" applyAlignment="1">
      <alignment horizontal="left" vertical="top" wrapText="1"/>
    </xf>
    <xf numFmtId="0" fontId="4" fillId="0" borderId="43" xfId="0" applyFont="1" applyBorder="1" applyAlignment="1">
      <alignment horizontal="left" vertical="top" wrapText="1"/>
    </xf>
    <xf numFmtId="0" fontId="4" fillId="0" borderId="25" xfId="0" applyFont="1" applyBorder="1" applyAlignment="1">
      <alignment horizontal="left" vertical="top" wrapText="1"/>
    </xf>
    <xf numFmtId="0" fontId="4" fillId="0" borderId="47" xfId="0" applyFont="1" applyBorder="1" applyAlignment="1">
      <alignment horizontal="left" vertical="top" wrapText="1"/>
    </xf>
    <xf numFmtId="0" fontId="4" fillId="0" borderId="48" xfId="0" applyFont="1" applyBorder="1" applyAlignment="1">
      <alignment horizontal="left" vertical="top" wrapText="1"/>
    </xf>
    <xf numFmtId="0" fontId="4" fillId="0" borderId="15" xfId="0" applyFont="1" applyBorder="1" applyAlignment="1">
      <alignment horizontal="left" vertical="top" wrapText="1"/>
    </xf>
    <xf numFmtId="0" fontId="4" fillId="0" borderId="50" xfId="0" applyFont="1" applyBorder="1" applyAlignment="1">
      <alignment horizontal="left" vertical="top" wrapText="1"/>
    </xf>
    <xf numFmtId="0" fontId="4" fillId="0" borderId="54" xfId="0" applyFont="1" applyBorder="1" applyAlignment="1">
      <alignment horizontal="center" vertical="top" wrapText="1"/>
    </xf>
    <xf numFmtId="0" fontId="4" fillId="0" borderId="52" xfId="0" applyFont="1" applyBorder="1" applyAlignment="1">
      <alignment horizontal="center" vertical="top" wrapText="1"/>
    </xf>
    <xf numFmtId="0" fontId="4" fillId="0" borderId="25" xfId="0" applyFont="1" applyBorder="1" applyAlignment="1">
      <alignment horizontal="center" vertical="top" wrapText="1"/>
    </xf>
    <xf numFmtId="0" fontId="4" fillId="0" borderId="55" xfId="0" applyFont="1" applyBorder="1" applyAlignment="1">
      <alignment horizontal="center" vertical="top" wrapText="1"/>
    </xf>
    <xf numFmtId="0" fontId="7" fillId="0" borderId="1" xfId="0" applyFont="1" applyBorder="1" applyAlignment="1">
      <alignment horizontal="center" vertical="center" wrapText="1"/>
    </xf>
    <xf numFmtId="0" fontId="7" fillId="0" borderId="56"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8" fillId="3" borderId="4" xfId="0" applyFont="1" applyFill="1" applyBorder="1" applyAlignment="1">
      <alignment horizontal="center" vertical="center"/>
    </xf>
    <xf numFmtId="0" fontId="8" fillId="3" borderId="10" xfId="0" applyFont="1" applyFill="1" applyBorder="1" applyAlignment="1">
      <alignment horizontal="center" vertical="center"/>
    </xf>
    <xf numFmtId="0" fontId="4" fillId="0" borderId="60" xfId="0" applyFont="1" applyBorder="1" applyAlignment="1">
      <alignment horizontal="left" vertical="top" wrapText="1"/>
    </xf>
    <xf numFmtId="0" fontId="7" fillId="0" borderId="58" xfId="0" applyFont="1" applyBorder="1" applyAlignment="1">
      <alignment horizontal="center" vertical="center" wrapText="1"/>
    </xf>
    <xf numFmtId="0" fontId="6" fillId="5" borderId="59" xfId="0" applyFont="1" applyFill="1" applyBorder="1" applyAlignment="1">
      <alignment horizontal="center" vertical="center" wrapText="1"/>
    </xf>
    <xf numFmtId="0" fontId="4" fillId="4" borderId="39" xfId="0" applyFont="1" applyFill="1" applyBorder="1" applyAlignment="1">
      <alignment horizontal="left" vertical="top" wrapText="1"/>
    </xf>
    <xf numFmtId="0" fontId="4" fillId="0" borderId="57" xfId="0" applyFont="1" applyBorder="1" applyAlignment="1">
      <alignment horizontal="left" vertical="top" wrapText="1"/>
    </xf>
    <xf numFmtId="0" fontId="8" fillId="3" borderId="4" xfId="0"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3" xfId="0" applyFont="1" applyFill="1" applyBorder="1" applyAlignment="1">
      <alignment horizontal="center" vertical="center"/>
    </xf>
    <xf numFmtId="0" fontId="8" fillId="3" borderId="9" xfId="0" applyFont="1" applyFill="1" applyBorder="1" applyAlignment="1">
      <alignment horizontal="center" vertical="center"/>
    </xf>
    <xf numFmtId="0" fontId="0" fillId="2" borderId="7" xfId="0" applyFill="1" applyBorder="1" applyAlignment="1">
      <alignment horizontal="center" vertical="center" wrapText="1"/>
    </xf>
    <xf numFmtId="0" fontId="0" fillId="2" borderId="6" xfId="0"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7" xfId="0" applyFont="1" applyFill="1" applyBorder="1" applyAlignment="1">
      <alignment horizontal="center" vertical="center"/>
    </xf>
    <xf numFmtId="0" fontId="0" fillId="0" borderId="20" xfId="0" applyBorder="1" applyAlignment="1">
      <alignment horizontal="center"/>
    </xf>
    <xf numFmtId="0" fontId="0" fillId="0" borderId="21" xfId="0" applyBorder="1" applyAlignment="1">
      <alignment horizontal="center"/>
    </xf>
    <xf numFmtId="0" fontId="8" fillId="0" borderId="1" xfId="0" applyFont="1" applyBorder="1" applyAlignment="1">
      <alignment horizontal="center" vertical="center" wrapText="1"/>
    </xf>
    <xf numFmtId="0" fontId="8" fillId="0" borderId="56"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9" xfId="0" applyFont="1" applyBorder="1" applyAlignment="1">
      <alignment horizontal="center" vertical="center" wrapText="1"/>
    </xf>
    <xf numFmtId="0" fontId="0" fillId="0" borderId="15" xfId="0" applyBorder="1" applyAlignment="1">
      <alignment horizontal="center"/>
    </xf>
    <xf numFmtId="0" fontId="0" fillId="0" borderId="16"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4" fillId="0" borderId="29" xfId="0" applyFont="1" applyBorder="1" applyAlignment="1">
      <alignment horizontal="center" vertical="top" wrapText="1"/>
    </xf>
    <xf numFmtId="0" fontId="8" fillId="0" borderId="3" xfId="0" applyFont="1" applyBorder="1" applyAlignment="1">
      <alignment horizontal="center" vertical="center" wrapText="1"/>
    </xf>
    <xf numFmtId="0" fontId="8" fillId="0" borderId="49"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center" vertical="center" wrapText="1"/>
    </xf>
    <xf numFmtId="0" fontId="8" fillId="3" borderId="1" xfId="0" applyFont="1" applyFill="1" applyBorder="1" applyAlignment="1">
      <alignment horizontal="center" vertical="center"/>
    </xf>
    <xf numFmtId="0" fontId="8" fillId="3" borderId="8" xfId="0" applyFont="1" applyFill="1" applyBorder="1" applyAlignment="1">
      <alignment horizontal="center" vertical="center"/>
    </xf>
    <xf numFmtId="0" fontId="7" fillId="0" borderId="0" xfId="0" applyFont="1" applyAlignment="1">
      <alignment horizontal="center" vertical="center" wrapText="1"/>
    </xf>
    <xf numFmtId="0" fontId="6" fillId="2" borderId="49" xfId="0" applyFont="1" applyFill="1" applyBorder="1" applyAlignment="1">
      <alignment horizontal="center" vertical="center" wrapText="1"/>
    </xf>
    <xf numFmtId="0" fontId="4" fillId="0" borderId="57" xfId="0" applyFont="1" applyBorder="1" applyAlignment="1">
      <alignment horizontal="center" vertical="top" wrapText="1"/>
    </xf>
    <xf numFmtId="0" fontId="7" fillId="0" borderId="5" xfId="0" applyFont="1" applyBorder="1" applyAlignment="1">
      <alignment horizontal="center" vertical="center" wrapText="1"/>
    </xf>
    <xf numFmtId="0" fontId="7" fillId="0" borderId="59" xfId="0" applyFont="1" applyBorder="1" applyAlignment="1">
      <alignment horizontal="center" vertical="center" wrapText="1"/>
    </xf>
    <xf numFmtId="0" fontId="7" fillId="0" borderId="31" xfId="0" applyFont="1" applyBorder="1" applyAlignment="1">
      <alignment horizontal="center" vertical="center" wrapText="1"/>
    </xf>
    <xf numFmtId="0" fontId="4" fillId="5" borderId="29" xfId="0" applyFont="1" applyFill="1" applyBorder="1" applyAlignment="1">
      <alignment horizontal="left" vertical="top" wrapText="1"/>
    </xf>
    <xf numFmtId="0" fontId="8" fillId="4" borderId="49" xfId="0" applyFont="1" applyFill="1" applyBorder="1" applyAlignment="1">
      <alignment horizontal="center" vertical="center" wrapText="1"/>
    </xf>
    <xf numFmtId="0" fontId="8" fillId="4" borderId="0" xfId="0" applyFont="1" applyFill="1" applyAlignment="1">
      <alignment horizontal="center" vertical="center" wrapText="1"/>
    </xf>
    <xf numFmtId="0" fontId="8" fillId="4" borderId="7" xfId="0" applyFont="1" applyFill="1" applyBorder="1" applyAlignment="1">
      <alignment horizontal="center" vertical="center" wrapText="1"/>
    </xf>
    <xf numFmtId="0" fontId="8" fillId="0" borderId="8" xfId="0" applyFont="1" applyBorder="1" applyAlignment="1">
      <alignment horizontal="center" vertical="center" wrapText="1"/>
    </xf>
    <xf numFmtId="0" fontId="6" fillId="5" borderId="1"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4" fillId="0" borderId="33" xfId="0" applyFont="1" applyBorder="1" applyAlignment="1">
      <alignment horizontal="left" vertical="top"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4" fillId="0" borderId="69" xfId="0" applyFont="1" applyBorder="1" applyAlignment="1">
      <alignment horizontal="left" vertical="top" wrapText="1"/>
    </xf>
    <xf numFmtId="0" fontId="6" fillId="4" borderId="38" xfId="0" applyFont="1" applyFill="1" applyBorder="1" applyAlignment="1">
      <alignment horizontal="center" vertical="center" wrapText="1"/>
    </xf>
    <xf numFmtId="0" fontId="6" fillId="4" borderId="39" xfId="0" applyFont="1" applyFill="1" applyBorder="1" applyAlignment="1">
      <alignment horizontal="center" vertical="center" wrapText="1"/>
    </xf>
    <xf numFmtId="165" fontId="7" fillId="0" borderId="41" xfId="0" applyNumberFormat="1" applyFont="1" applyBorder="1" applyAlignment="1">
      <alignment horizontal="center" vertical="center"/>
    </xf>
    <xf numFmtId="165" fontId="7" fillId="0" borderId="51" xfId="0" applyNumberFormat="1" applyFont="1" applyBorder="1" applyAlignment="1">
      <alignment horizontal="center" vertical="center"/>
    </xf>
    <xf numFmtId="165" fontId="7" fillId="0" borderId="37" xfId="0" applyNumberFormat="1" applyFont="1" applyBorder="1" applyAlignment="1">
      <alignment horizontal="center" vertical="center"/>
    </xf>
    <xf numFmtId="0" fontId="6" fillId="4" borderId="40" xfId="0" applyFont="1" applyFill="1" applyBorder="1" applyAlignment="1">
      <alignment horizontal="center" vertical="center" wrapText="1"/>
    </xf>
    <xf numFmtId="0" fontId="6" fillId="4" borderId="42" xfId="0" applyFont="1" applyFill="1" applyBorder="1" applyAlignment="1">
      <alignment horizontal="center" vertical="center" wrapText="1"/>
    </xf>
    <xf numFmtId="0" fontId="6" fillId="4" borderId="49" xfId="0" applyFont="1" applyFill="1" applyBorder="1" applyAlignment="1">
      <alignment horizontal="center" vertical="center" wrapText="1"/>
    </xf>
    <xf numFmtId="0" fontId="6" fillId="4" borderId="60" xfId="0" applyFont="1" applyFill="1" applyBorder="1" applyAlignment="1">
      <alignment horizontal="center" vertical="center" wrapText="1"/>
    </xf>
    <xf numFmtId="0" fontId="6" fillId="4" borderId="36" xfId="0" applyFont="1" applyFill="1" applyBorder="1" applyAlignment="1">
      <alignment horizontal="center" vertical="center" wrapText="1"/>
    </xf>
    <xf numFmtId="0" fontId="2" fillId="0" borderId="43" xfId="0" applyFont="1" applyBorder="1" applyAlignment="1">
      <alignment horizontal="center" vertical="center" wrapText="1"/>
    </xf>
    <xf numFmtId="0" fontId="2" fillId="0" borderId="50" xfId="0" applyFont="1" applyBorder="1" applyAlignment="1">
      <alignment horizontal="center" vertical="center" wrapText="1"/>
    </xf>
    <xf numFmtId="0" fontId="2" fillId="0" borderId="39" xfId="0" applyFont="1" applyBorder="1" applyAlignment="1">
      <alignment horizontal="center" vertical="center" wrapText="1"/>
    </xf>
    <xf numFmtId="0" fontId="2" fillId="4" borderId="41" xfId="0" applyFont="1" applyFill="1" applyBorder="1" applyAlignment="1">
      <alignment horizontal="center" vertical="center" wrapText="1"/>
    </xf>
    <xf numFmtId="0" fontId="2" fillId="4" borderId="51" xfId="0" applyFont="1" applyFill="1" applyBorder="1" applyAlignment="1">
      <alignment horizontal="center" vertical="center" wrapText="1"/>
    </xf>
    <xf numFmtId="0" fontId="2" fillId="4" borderId="37" xfId="0" applyFont="1" applyFill="1" applyBorder="1" applyAlignment="1">
      <alignment horizontal="center" vertical="center" wrapText="1"/>
    </xf>
    <xf numFmtId="0" fontId="6" fillId="4" borderId="45" xfId="0" applyFont="1" applyFill="1" applyBorder="1" applyAlignment="1">
      <alignment horizontal="center" vertical="center" wrapText="1"/>
    </xf>
    <xf numFmtId="0" fontId="6" fillId="4" borderId="50" xfId="0" applyFont="1" applyFill="1" applyBorder="1" applyAlignment="1">
      <alignment horizontal="center" vertical="center" wrapText="1"/>
    </xf>
    <xf numFmtId="0" fontId="6" fillId="4" borderId="44"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57" xfId="0" applyFont="1" applyFill="1" applyBorder="1" applyAlignment="1">
      <alignment horizontal="center" vertical="center" wrapText="1"/>
    </xf>
    <xf numFmtId="0" fontId="6" fillId="4" borderId="11" xfId="0" applyFont="1" applyFill="1" applyBorder="1" applyAlignment="1">
      <alignment horizontal="center" vertical="center" wrapText="1"/>
    </xf>
    <xf numFmtId="165" fontId="7" fillId="10" borderId="65" xfId="0" applyNumberFormat="1" applyFont="1" applyFill="1" applyBorder="1" applyAlignment="1">
      <alignment vertical="center"/>
    </xf>
    <xf numFmtId="165" fontId="7" fillId="10" borderId="66" xfId="0" applyNumberFormat="1" applyFont="1" applyFill="1" applyBorder="1" applyAlignment="1">
      <alignment vertical="center"/>
    </xf>
    <xf numFmtId="165" fontId="7" fillId="10" borderId="52" xfId="0" applyNumberFormat="1" applyFont="1" applyFill="1" applyBorder="1" applyAlignment="1">
      <alignment vertical="center"/>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B386A-B44F-4291-A17C-6DF9EDCC7E2E}">
  <sheetPr>
    <pageSetUpPr fitToPage="1"/>
  </sheetPr>
  <dimension ref="A1:I550"/>
  <sheetViews>
    <sheetView tabSelected="1" view="pageBreakPreview" topLeftCell="A370" zoomScale="60" zoomScaleNormal="69" workbookViewId="0">
      <selection activeCell="A373" sqref="A373"/>
    </sheetView>
  </sheetViews>
  <sheetFormatPr defaultColWidth="11.42578125" defaultRowHeight="15"/>
  <cols>
    <col min="1" max="1" width="58.5703125" customWidth="1"/>
    <col min="2" max="2" width="42.42578125" customWidth="1"/>
    <col min="4" max="4" width="21.140625" customWidth="1"/>
    <col min="5" max="5" width="60.85546875" customWidth="1"/>
    <col min="6" max="6" width="20.28515625" customWidth="1"/>
    <col min="7" max="7" width="61" customWidth="1"/>
    <col min="8" max="8" width="19.85546875" customWidth="1"/>
    <col min="9" max="9" width="23.85546875" customWidth="1"/>
  </cols>
  <sheetData>
    <row r="1" spans="1:8" ht="20.25">
      <c r="A1" s="317" t="s">
        <v>0</v>
      </c>
      <c r="B1" s="317"/>
      <c r="C1" s="317"/>
      <c r="D1" s="317"/>
      <c r="E1" s="317"/>
      <c r="F1" s="317"/>
    </row>
    <row r="2" spans="1:8" ht="20.25">
      <c r="A2" s="317" t="s">
        <v>1</v>
      </c>
      <c r="B2" s="317"/>
      <c r="C2" s="317"/>
      <c r="D2" s="317"/>
      <c r="E2" s="317"/>
      <c r="F2" s="317"/>
    </row>
    <row r="3" spans="1:8" ht="20.25">
      <c r="A3" s="317" t="s">
        <v>2</v>
      </c>
      <c r="B3" s="317"/>
      <c r="C3" s="317"/>
      <c r="D3" s="317"/>
      <c r="E3" s="317"/>
      <c r="F3" s="317"/>
    </row>
    <row r="4" spans="1:8" ht="21" thickBot="1">
      <c r="A4" s="317" t="s">
        <v>3</v>
      </c>
      <c r="B4" s="317"/>
      <c r="C4" s="317"/>
      <c r="D4" s="317"/>
      <c r="E4" s="317"/>
      <c r="F4" s="317"/>
    </row>
    <row r="5" spans="1:8" ht="24" thickBot="1">
      <c r="A5" s="1"/>
      <c r="B5" s="2"/>
      <c r="C5" s="318" t="s">
        <v>4</v>
      </c>
      <c r="D5" s="321" t="s">
        <v>5</v>
      </c>
      <c r="E5" s="324" t="s">
        <v>6</v>
      </c>
      <c r="F5" s="318"/>
    </row>
    <row r="6" spans="1:8" ht="18.75" thickBot="1">
      <c r="A6" s="3" t="s">
        <v>7</v>
      </c>
      <c r="B6" s="326" t="s">
        <v>8</v>
      </c>
      <c r="C6" s="319"/>
      <c r="D6" s="322"/>
      <c r="E6" s="325"/>
      <c r="F6" s="320"/>
    </row>
    <row r="7" spans="1:8" ht="18.75" thickBot="1">
      <c r="A7" s="4" t="s">
        <v>9</v>
      </c>
      <c r="B7" s="327"/>
      <c r="C7" s="320"/>
      <c r="D7" s="323"/>
      <c r="E7" s="294" t="s">
        <v>10</v>
      </c>
      <c r="F7" s="5" t="s">
        <v>11</v>
      </c>
    </row>
    <row r="8" spans="1:8" ht="18.75" thickBot="1">
      <c r="A8" s="6" t="s">
        <v>12</v>
      </c>
      <c r="B8" s="7">
        <f>1819125000+617400000+57174000+155811000+1684706000+681345000+464152500+237258000+110470500+381597300+3376000000+869724000+339570000</f>
        <v>10794333300</v>
      </c>
      <c r="C8" s="8">
        <v>1.6</v>
      </c>
      <c r="D8" s="220">
        <f>H8*19%+H8</f>
        <v>20552410.603200004</v>
      </c>
      <c r="E8" s="227" t="s">
        <v>10</v>
      </c>
      <c r="F8" s="256"/>
      <c r="H8" s="309">
        <f>B8*C8/1000</f>
        <v>17270933.280000001</v>
      </c>
    </row>
    <row r="9" spans="1:8" ht="18.75" thickBot="1">
      <c r="A9" s="10" t="s">
        <v>13</v>
      </c>
      <c r="B9" s="11">
        <f>B8*5%</f>
        <v>539716665</v>
      </c>
      <c r="C9" s="8">
        <f>C8/2</f>
        <v>0.8</v>
      </c>
      <c r="D9" s="220">
        <f t="shared" ref="D9:D22" si="0">H9*19%+H9</f>
        <v>513810.26507999998</v>
      </c>
      <c r="E9" s="228" t="s">
        <v>10</v>
      </c>
      <c r="F9" s="257"/>
      <c r="H9" s="309">
        <f t="shared" ref="H9:H22" si="1">B9*C9/1000</f>
        <v>431773.33199999999</v>
      </c>
    </row>
    <row r="10" spans="1:8" ht="72.75" thickBot="1">
      <c r="A10" s="10" t="s">
        <v>14</v>
      </c>
      <c r="B10" s="15">
        <f>+B8*0.1</f>
        <v>1079433330</v>
      </c>
      <c r="C10" s="8">
        <v>1.6</v>
      </c>
      <c r="D10" s="220">
        <f t="shared" si="0"/>
        <v>2055241.0603199999</v>
      </c>
      <c r="E10" s="228" t="s">
        <v>10</v>
      </c>
      <c r="F10" s="257"/>
      <c r="H10" s="309">
        <f t="shared" si="1"/>
        <v>1727093.328</v>
      </c>
    </row>
    <row r="11" spans="1:8" ht="36.75" thickBot="1">
      <c r="A11" s="10" t="s">
        <v>15</v>
      </c>
      <c r="B11" s="15">
        <f>+B10</f>
        <v>1079433330</v>
      </c>
      <c r="C11" s="8">
        <v>1.6</v>
      </c>
      <c r="D11" s="220">
        <f t="shared" si="0"/>
        <v>2055241.0603199999</v>
      </c>
      <c r="E11" s="228" t="s">
        <v>10</v>
      </c>
      <c r="F11" s="257"/>
      <c r="H11" s="309">
        <f t="shared" si="1"/>
        <v>1727093.328</v>
      </c>
    </row>
    <row r="12" spans="1:8" ht="18.75" thickBot="1">
      <c r="A12" s="10" t="s">
        <v>16</v>
      </c>
      <c r="B12" s="11">
        <f>262827426+466102509+220426460+13000962+2769113</f>
        <v>965126470</v>
      </c>
      <c r="C12" s="8">
        <v>1.6</v>
      </c>
      <c r="D12" s="220">
        <f t="shared" si="0"/>
        <v>1837600.7988799999</v>
      </c>
      <c r="E12" s="228" t="s">
        <v>10</v>
      </c>
      <c r="F12" s="257"/>
      <c r="H12" s="309">
        <f t="shared" si="1"/>
        <v>1544202.352</v>
      </c>
    </row>
    <row r="13" spans="1:8" ht="18.75" thickBot="1">
      <c r="A13" s="10" t="s">
        <v>13</v>
      </c>
      <c r="B13" s="11">
        <f>B12*5%</f>
        <v>48256323.5</v>
      </c>
      <c r="C13" s="8">
        <v>0.8</v>
      </c>
      <c r="D13" s="220">
        <f t="shared" si="0"/>
        <v>45940.019972000009</v>
      </c>
      <c r="E13" s="228" t="s">
        <v>10</v>
      </c>
      <c r="F13" s="257"/>
      <c r="H13" s="309">
        <f t="shared" si="1"/>
        <v>38605.058800000006</v>
      </c>
    </row>
    <row r="14" spans="1:8" ht="36.75" thickBot="1">
      <c r="A14" s="10" t="s">
        <v>17</v>
      </c>
      <c r="B14" s="11">
        <f>15070107+143156712+1760828+672836+143156712+429470137</f>
        <v>733287332</v>
      </c>
      <c r="C14" s="8">
        <v>1.6</v>
      </c>
      <c r="D14" s="220">
        <f t="shared" si="0"/>
        <v>1396179.0801280001</v>
      </c>
      <c r="E14" s="228" t="s">
        <v>10</v>
      </c>
      <c r="F14" s="257"/>
      <c r="H14" s="309">
        <f t="shared" si="1"/>
        <v>1173259.7312</v>
      </c>
    </row>
    <row r="15" spans="1:8" ht="18.75" thickBot="1">
      <c r="A15" s="10" t="s">
        <v>13</v>
      </c>
      <c r="B15" s="11">
        <f>B14*5%</f>
        <v>36664366.600000001</v>
      </c>
      <c r="C15" s="8">
        <v>0.8</v>
      </c>
      <c r="D15" s="220">
        <f t="shared" si="0"/>
        <v>34904.477003200001</v>
      </c>
      <c r="E15" s="228" t="s">
        <v>10</v>
      </c>
      <c r="F15" s="257"/>
      <c r="H15" s="309">
        <f t="shared" si="1"/>
        <v>29331.493280000002</v>
      </c>
    </row>
    <row r="16" spans="1:8" ht="18.75" thickBot="1">
      <c r="A16" s="10" t="s">
        <v>18</v>
      </c>
      <c r="B16" s="11">
        <v>0</v>
      </c>
      <c r="C16" s="8"/>
      <c r="D16" s="220">
        <f t="shared" si="0"/>
        <v>0</v>
      </c>
      <c r="E16" s="228" t="s">
        <v>10</v>
      </c>
      <c r="F16" s="257"/>
      <c r="H16" s="309">
        <f t="shared" si="1"/>
        <v>0</v>
      </c>
    </row>
    <row r="17" spans="1:8" ht="36.75" thickBot="1">
      <c r="A17" s="10" t="s">
        <v>19</v>
      </c>
      <c r="B17" s="11">
        <f>95898637+39197672+88459431+25932049+44807070</f>
        <v>294294859</v>
      </c>
      <c r="C17" s="8">
        <v>1.6</v>
      </c>
      <c r="D17" s="220">
        <f t="shared" si="0"/>
        <v>560337.41153600009</v>
      </c>
      <c r="E17" s="228" t="s">
        <v>10</v>
      </c>
      <c r="F17" s="257"/>
      <c r="H17" s="309">
        <f t="shared" si="1"/>
        <v>470871.77440000005</v>
      </c>
    </row>
    <row r="18" spans="1:8" ht="18.75" thickBot="1">
      <c r="A18" s="10" t="s">
        <v>13</v>
      </c>
      <c r="B18" s="11">
        <f>B17*5%</f>
        <v>14714742.950000001</v>
      </c>
      <c r="C18" s="8">
        <v>0.8</v>
      </c>
      <c r="D18" s="220">
        <f t="shared" si="0"/>
        <v>14008.435288400002</v>
      </c>
      <c r="E18" s="228" t="s">
        <v>10</v>
      </c>
      <c r="F18" s="257"/>
      <c r="H18" s="309">
        <f t="shared" si="1"/>
        <v>11771.794360000002</v>
      </c>
    </row>
    <row r="19" spans="1:8" ht="18.75" thickBot="1">
      <c r="A19" s="10" t="s">
        <v>20</v>
      </c>
      <c r="B19" s="11">
        <v>17961918</v>
      </c>
      <c r="C19" s="8">
        <v>1.6</v>
      </c>
      <c r="D19" s="220">
        <f t="shared" si="0"/>
        <v>34199.491871999999</v>
      </c>
      <c r="E19" s="228" t="s">
        <v>10</v>
      </c>
      <c r="F19" s="257"/>
      <c r="H19" s="309">
        <f t="shared" si="1"/>
        <v>28739.068800000001</v>
      </c>
    </row>
    <row r="20" spans="1:8" ht="18.75" thickBot="1">
      <c r="A20" s="10" t="s">
        <v>13</v>
      </c>
      <c r="B20" s="11">
        <f>B19*5%</f>
        <v>898095.9</v>
      </c>
      <c r="C20" s="8">
        <v>0.8</v>
      </c>
      <c r="D20" s="220">
        <f t="shared" si="0"/>
        <v>854.98729680000019</v>
      </c>
      <c r="E20" s="228" t="s">
        <v>10</v>
      </c>
      <c r="F20" s="257"/>
      <c r="H20" s="309">
        <f t="shared" si="1"/>
        <v>718.47672000000011</v>
      </c>
    </row>
    <row r="21" spans="1:8" ht="54.75" thickBot="1">
      <c r="A21" s="10" t="s">
        <v>21</v>
      </c>
      <c r="B21" s="11">
        <v>409468275</v>
      </c>
      <c r="C21" s="8">
        <v>1.6</v>
      </c>
      <c r="D21" s="220">
        <f t="shared" si="0"/>
        <v>779627.5956</v>
      </c>
      <c r="E21" s="228" t="s">
        <v>10</v>
      </c>
      <c r="F21" s="257"/>
      <c r="H21" s="309">
        <f t="shared" si="1"/>
        <v>655149.24</v>
      </c>
    </row>
    <row r="22" spans="1:8" ht="18.75" thickBot="1">
      <c r="A22" s="16" t="s">
        <v>13</v>
      </c>
      <c r="B22" s="17">
        <f>B21*5%</f>
        <v>20473413.75</v>
      </c>
      <c r="C22" s="8">
        <v>0.8</v>
      </c>
      <c r="D22" s="220">
        <f t="shared" si="0"/>
        <v>19490.689890000001</v>
      </c>
      <c r="E22" s="228" t="s">
        <v>10</v>
      </c>
      <c r="F22" s="258"/>
      <c r="H22" s="309">
        <f t="shared" si="1"/>
        <v>16378.731</v>
      </c>
    </row>
    <row r="23" spans="1:8" ht="18.75" thickBot="1">
      <c r="A23" s="21" t="s">
        <v>22</v>
      </c>
      <c r="B23" s="22">
        <f>SUM(B8:B22)</f>
        <v>16034062421.700001</v>
      </c>
      <c r="C23" s="23"/>
      <c r="D23" s="24"/>
      <c r="E23" s="24"/>
      <c r="F23" s="25"/>
    </row>
    <row r="24" spans="1:8" ht="18.75" thickBot="1">
      <c r="A24" s="26"/>
      <c r="B24" s="27"/>
      <c r="C24" s="28"/>
      <c r="E24" s="259"/>
      <c r="F24" s="260"/>
    </row>
    <row r="25" spans="1:8" ht="18.75" thickBot="1">
      <c r="A25" s="26"/>
      <c r="B25" s="29"/>
      <c r="C25" s="28"/>
      <c r="E25" s="330" t="s">
        <v>23</v>
      </c>
      <c r="F25" s="331"/>
    </row>
    <row r="26" spans="1:8" ht="18.75" thickBot="1">
      <c r="A26" s="30" t="s">
        <v>24</v>
      </c>
      <c r="B26" s="31" t="s">
        <v>25</v>
      </c>
      <c r="C26" s="330" t="s">
        <v>26</v>
      </c>
      <c r="D26" s="332"/>
      <c r="E26" s="32" t="s">
        <v>10</v>
      </c>
      <c r="F26" s="32" t="s">
        <v>11</v>
      </c>
    </row>
    <row r="27" spans="1:8" ht="252">
      <c r="A27" s="33" t="s">
        <v>27</v>
      </c>
      <c r="B27" s="34" t="s">
        <v>28</v>
      </c>
      <c r="C27" s="333"/>
      <c r="D27" s="334"/>
      <c r="E27" s="230" t="s">
        <v>10</v>
      </c>
      <c r="F27" s="261"/>
    </row>
    <row r="28" spans="1:8" ht="18">
      <c r="A28" s="36" t="s">
        <v>29</v>
      </c>
      <c r="B28" s="37" t="s">
        <v>28</v>
      </c>
      <c r="C28" s="328"/>
      <c r="D28" s="329"/>
      <c r="E28" s="231" t="s">
        <v>10</v>
      </c>
      <c r="F28" s="255"/>
    </row>
    <row r="29" spans="1:8" ht="18">
      <c r="A29" s="36" t="s">
        <v>30</v>
      </c>
      <c r="B29" s="37" t="s">
        <v>28</v>
      </c>
      <c r="C29" s="328"/>
      <c r="D29" s="329"/>
      <c r="E29" s="231" t="s">
        <v>10</v>
      </c>
      <c r="F29" s="255"/>
    </row>
    <row r="30" spans="1:8" ht="18">
      <c r="A30" s="36" t="s">
        <v>31</v>
      </c>
      <c r="B30" s="37" t="s">
        <v>28</v>
      </c>
      <c r="C30" s="328"/>
      <c r="D30" s="329"/>
      <c r="E30" s="231" t="s">
        <v>10</v>
      </c>
      <c r="F30" s="255"/>
    </row>
    <row r="31" spans="1:8" ht="18">
      <c r="A31" s="36" t="s">
        <v>32</v>
      </c>
      <c r="B31" s="37" t="s">
        <v>28</v>
      </c>
      <c r="C31" s="328"/>
      <c r="D31" s="329"/>
      <c r="E31" s="231" t="s">
        <v>10</v>
      </c>
      <c r="F31" s="255"/>
    </row>
    <row r="32" spans="1:8" ht="18">
      <c r="A32" s="36" t="s">
        <v>33</v>
      </c>
      <c r="B32" s="37" t="s">
        <v>28</v>
      </c>
      <c r="C32" s="328"/>
      <c r="D32" s="329"/>
      <c r="E32" s="231" t="s">
        <v>10</v>
      </c>
      <c r="F32" s="255"/>
    </row>
    <row r="33" spans="1:7" ht="54">
      <c r="A33" s="36" t="s">
        <v>34</v>
      </c>
      <c r="B33" s="37" t="s">
        <v>28</v>
      </c>
      <c r="C33" s="328"/>
      <c r="D33" s="329"/>
      <c r="E33" s="231" t="s">
        <v>10</v>
      </c>
      <c r="F33" s="255"/>
    </row>
    <row r="34" spans="1:7" ht="18">
      <c r="A34" s="36" t="s">
        <v>35</v>
      </c>
      <c r="B34" s="37" t="s">
        <v>28</v>
      </c>
      <c r="C34" s="328"/>
      <c r="D34" s="329"/>
      <c r="E34" s="231" t="s">
        <v>10</v>
      </c>
      <c r="F34" s="255"/>
    </row>
    <row r="35" spans="1:7" ht="36">
      <c r="A35" s="36" t="s">
        <v>36</v>
      </c>
      <c r="B35" s="37" t="s">
        <v>28</v>
      </c>
      <c r="C35" s="328"/>
      <c r="D35" s="329"/>
      <c r="E35" s="231" t="s">
        <v>10</v>
      </c>
      <c r="F35" s="255"/>
    </row>
    <row r="36" spans="1:7" ht="36">
      <c r="A36" s="36" t="s">
        <v>37</v>
      </c>
      <c r="B36" s="37" t="s">
        <v>28</v>
      </c>
      <c r="C36" s="328"/>
      <c r="D36" s="329"/>
      <c r="E36" s="231" t="s">
        <v>10</v>
      </c>
      <c r="F36" s="255"/>
    </row>
    <row r="37" spans="1:7" ht="18">
      <c r="A37" s="36" t="s">
        <v>38</v>
      </c>
      <c r="B37" s="37" t="s">
        <v>28</v>
      </c>
      <c r="C37" s="328"/>
      <c r="D37" s="329"/>
      <c r="E37" s="231" t="s">
        <v>10</v>
      </c>
      <c r="F37" s="255"/>
    </row>
    <row r="38" spans="1:7" ht="18">
      <c r="A38" s="36" t="s">
        <v>39</v>
      </c>
      <c r="B38" s="37" t="s">
        <v>28</v>
      </c>
      <c r="C38" s="335"/>
      <c r="D38" s="336"/>
      <c r="E38" s="231" t="s">
        <v>10</v>
      </c>
      <c r="F38" s="255"/>
    </row>
    <row r="39" spans="1:7" ht="18">
      <c r="A39" s="36" t="s">
        <v>40</v>
      </c>
      <c r="B39" s="37" t="s">
        <v>28</v>
      </c>
      <c r="C39" s="328"/>
      <c r="D39" s="329"/>
      <c r="E39" s="231" t="s">
        <v>10</v>
      </c>
      <c r="F39" s="255"/>
    </row>
    <row r="40" spans="1:7" ht="18.75" thickBot="1">
      <c r="A40" s="39" t="s">
        <v>41</v>
      </c>
      <c r="B40" s="40" t="s">
        <v>28</v>
      </c>
      <c r="C40" s="337"/>
      <c r="D40" s="338"/>
      <c r="E40" s="232" t="s">
        <v>10</v>
      </c>
      <c r="F40" s="262"/>
    </row>
    <row r="41" spans="1:7" ht="51.75" customHeight="1" thickBot="1">
      <c r="A41" s="248" t="s">
        <v>42</v>
      </c>
      <c r="B41" s="249"/>
      <c r="C41" s="339"/>
      <c r="D41" s="339"/>
      <c r="E41" s="233"/>
      <c r="F41" s="263"/>
      <c r="G41" s="250"/>
    </row>
    <row r="42" spans="1:7" ht="18">
      <c r="A42" s="33" t="s">
        <v>43</v>
      </c>
      <c r="B42" s="45">
        <v>500000000</v>
      </c>
      <c r="C42" s="333"/>
      <c r="D42" s="334"/>
      <c r="E42" s="230" t="s">
        <v>10</v>
      </c>
      <c r="F42" s="261"/>
    </row>
    <row r="43" spans="1:7" ht="18">
      <c r="A43" s="36" t="s">
        <v>44</v>
      </c>
      <c r="B43" s="46">
        <f>+B42</f>
        <v>500000000</v>
      </c>
      <c r="C43" s="328"/>
      <c r="D43" s="329"/>
      <c r="E43" s="231" t="s">
        <v>10</v>
      </c>
      <c r="F43" s="255"/>
    </row>
    <row r="44" spans="1:7" ht="18">
      <c r="A44" s="36" t="s">
        <v>45</v>
      </c>
      <c r="B44" s="46">
        <f>+B43</f>
        <v>500000000</v>
      </c>
      <c r="C44" s="328"/>
      <c r="D44" s="329"/>
      <c r="E44" s="231" t="s">
        <v>10</v>
      </c>
      <c r="F44" s="255"/>
    </row>
    <row r="45" spans="1:7" ht="36">
      <c r="A45" s="36" t="s">
        <v>46</v>
      </c>
      <c r="B45" s="46">
        <v>300000000</v>
      </c>
      <c r="C45" s="328"/>
      <c r="D45" s="329"/>
      <c r="E45" s="231" t="s">
        <v>10</v>
      </c>
      <c r="F45" s="255"/>
    </row>
    <row r="46" spans="1:7" ht="18">
      <c r="A46" s="36" t="s">
        <v>47</v>
      </c>
      <c r="B46" s="46">
        <v>500000000</v>
      </c>
      <c r="C46" s="328"/>
      <c r="D46" s="329"/>
      <c r="E46" s="231" t="s">
        <v>10</v>
      </c>
      <c r="F46" s="255"/>
    </row>
    <row r="47" spans="1:7" ht="36">
      <c r="A47" s="36" t="s">
        <v>48</v>
      </c>
      <c r="B47" s="46">
        <v>300000000</v>
      </c>
      <c r="C47" s="328"/>
      <c r="D47" s="329"/>
      <c r="E47" s="231" t="s">
        <v>10</v>
      </c>
      <c r="F47" s="255"/>
    </row>
    <row r="48" spans="1:7" ht="36">
      <c r="A48" s="36" t="s">
        <v>49</v>
      </c>
      <c r="B48" s="46">
        <v>300000000</v>
      </c>
      <c r="C48" s="328"/>
      <c r="D48" s="329"/>
      <c r="E48" s="231" t="s">
        <v>10</v>
      </c>
      <c r="F48" s="255"/>
    </row>
    <row r="49" spans="1:6" ht="36">
      <c r="A49" s="36" t="s">
        <v>50</v>
      </c>
      <c r="B49" s="46">
        <v>300000000</v>
      </c>
      <c r="C49" s="328"/>
      <c r="D49" s="329"/>
      <c r="E49" s="231" t="s">
        <v>10</v>
      </c>
      <c r="F49" s="255"/>
    </row>
    <row r="50" spans="1:6" ht="18">
      <c r="A50" s="36" t="s">
        <v>51</v>
      </c>
      <c r="B50" s="46">
        <v>300000000</v>
      </c>
      <c r="C50" s="328"/>
      <c r="D50" s="329"/>
      <c r="E50" s="231" t="s">
        <v>10</v>
      </c>
      <c r="F50" s="255"/>
    </row>
    <row r="51" spans="1:6" ht="54.75" thickBot="1">
      <c r="A51" s="36" t="s">
        <v>52</v>
      </c>
      <c r="B51" s="46">
        <v>300000000</v>
      </c>
      <c r="C51" s="328"/>
      <c r="D51" s="329"/>
      <c r="E51" s="231" t="s">
        <v>10</v>
      </c>
      <c r="F51" s="255"/>
    </row>
    <row r="52" spans="1:6" ht="18.75" thickBot="1">
      <c r="A52" s="42" t="s">
        <v>53</v>
      </c>
      <c r="B52" s="43"/>
      <c r="C52" s="340"/>
      <c r="D52" s="340"/>
      <c r="E52" s="233"/>
      <c r="F52" s="263"/>
    </row>
    <row r="53" spans="1:6" ht="36">
      <c r="A53" s="36" t="s">
        <v>54</v>
      </c>
      <c r="B53" s="46"/>
      <c r="C53" s="328"/>
      <c r="D53" s="329"/>
      <c r="E53" s="231" t="s">
        <v>10</v>
      </c>
      <c r="F53" s="255"/>
    </row>
    <row r="54" spans="1:6" ht="18">
      <c r="A54" s="36" t="s">
        <v>55</v>
      </c>
      <c r="B54" s="47" t="s">
        <v>56</v>
      </c>
      <c r="C54" s="328"/>
      <c r="D54" s="329"/>
      <c r="E54" s="231" t="s">
        <v>10</v>
      </c>
      <c r="F54" s="255"/>
    </row>
    <row r="55" spans="1:6" ht="85.5" customHeight="1">
      <c r="A55" s="36" t="s">
        <v>57</v>
      </c>
      <c r="B55" s="46">
        <v>100000000</v>
      </c>
      <c r="C55" s="335"/>
      <c r="D55" s="336"/>
      <c r="E55" s="231" t="s">
        <v>58</v>
      </c>
      <c r="F55" s="255"/>
    </row>
    <row r="56" spans="1:6" ht="36">
      <c r="A56" s="36" t="s">
        <v>59</v>
      </c>
      <c r="B56" s="46">
        <v>300000000</v>
      </c>
      <c r="C56" s="328"/>
      <c r="D56" s="329"/>
      <c r="E56" s="231" t="s">
        <v>10</v>
      </c>
      <c r="F56" s="255"/>
    </row>
    <row r="57" spans="1:6" ht="18">
      <c r="A57" s="36" t="s">
        <v>60</v>
      </c>
      <c r="B57" s="46">
        <v>150000000</v>
      </c>
      <c r="C57" s="48"/>
      <c r="D57" s="49"/>
      <c r="E57" s="231" t="s">
        <v>10</v>
      </c>
      <c r="F57" s="255"/>
    </row>
    <row r="58" spans="1:6" ht="36">
      <c r="A58" s="36" t="s">
        <v>61</v>
      </c>
      <c r="B58" s="46">
        <v>300000000</v>
      </c>
      <c r="C58" s="328"/>
      <c r="D58" s="329"/>
      <c r="E58" s="231" t="s">
        <v>10</v>
      </c>
      <c r="F58" s="255"/>
    </row>
    <row r="59" spans="1:6" ht="18">
      <c r="A59" s="50" t="s">
        <v>62</v>
      </c>
      <c r="B59" s="46">
        <v>300000000</v>
      </c>
      <c r="C59" s="328"/>
      <c r="D59" s="329"/>
      <c r="E59" s="231" t="s">
        <v>10</v>
      </c>
      <c r="F59" s="255"/>
    </row>
    <row r="60" spans="1:6" ht="36">
      <c r="A60" s="50" t="s">
        <v>63</v>
      </c>
      <c r="B60" s="46"/>
      <c r="C60" s="328"/>
      <c r="D60" s="329"/>
      <c r="E60" s="231"/>
      <c r="F60" s="255" t="s">
        <v>11</v>
      </c>
    </row>
    <row r="61" spans="1:6" ht="18">
      <c r="A61" s="50" t="s">
        <v>64</v>
      </c>
      <c r="B61" s="46"/>
      <c r="C61" s="328"/>
      <c r="D61" s="329"/>
      <c r="E61" s="231"/>
      <c r="F61" s="255" t="s">
        <v>11</v>
      </c>
    </row>
    <row r="62" spans="1:6" ht="36">
      <c r="A62" s="50" t="s">
        <v>65</v>
      </c>
      <c r="B62" s="46">
        <v>300000000</v>
      </c>
      <c r="C62" s="328"/>
      <c r="D62" s="329"/>
      <c r="E62" s="231"/>
      <c r="F62" s="255" t="s">
        <v>11</v>
      </c>
    </row>
    <row r="63" spans="1:6" ht="18">
      <c r="A63" s="50" t="s">
        <v>66</v>
      </c>
      <c r="B63" s="46">
        <v>300000000</v>
      </c>
      <c r="C63" s="328"/>
      <c r="D63" s="329"/>
      <c r="E63" s="231" t="s">
        <v>10</v>
      </c>
      <c r="F63" s="255"/>
    </row>
    <row r="64" spans="1:6" ht="36">
      <c r="A64" s="50" t="s">
        <v>67</v>
      </c>
      <c r="B64" s="46">
        <v>300000000</v>
      </c>
      <c r="C64" s="328"/>
      <c r="D64" s="329"/>
      <c r="E64" s="231"/>
      <c r="F64" s="255"/>
    </row>
    <row r="65" spans="1:6" ht="90.75" customHeight="1">
      <c r="A65" s="50" t="s">
        <v>68</v>
      </c>
      <c r="B65" s="46">
        <v>100000000</v>
      </c>
      <c r="C65" s="328"/>
      <c r="D65" s="329"/>
      <c r="E65" s="231" t="s">
        <v>58</v>
      </c>
      <c r="F65" s="255"/>
    </row>
    <row r="66" spans="1:6" ht="54">
      <c r="A66" s="36" t="s">
        <v>69</v>
      </c>
      <c r="B66" s="37"/>
      <c r="C66" s="328"/>
      <c r="D66" s="329"/>
      <c r="E66" s="231" t="s">
        <v>10</v>
      </c>
      <c r="F66" s="255"/>
    </row>
    <row r="67" spans="1:6" ht="53.25" customHeight="1">
      <c r="A67" s="36" t="s">
        <v>70</v>
      </c>
      <c r="B67" s="46">
        <v>500000000</v>
      </c>
      <c r="C67" s="328"/>
      <c r="D67" s="329"/>
      <c r="E67" s="231" t="s">
        <v>71</v>
      </c>
      <c r="F67" s="255"/>
    </row>
    <row r="68" spans="1:6" ht="36">
      <c r="A68" s="36" t="s">
        <v>72</v>
      </c>
      <c r="B68" s="46">
        <v>300000000</v>
      </c>
      <c r="C68" s="328"/>
      <c r="D68" s="329"/>
      <c r="E68" s="231" t="s">
        <v>73</v>
      </c>
      <c r="F68" s="255"/>
    </row>
    <row r="69" spans="1:6" ht="18">
      <c r="A69" s="36" t="s">
        <v>74</v>
      </c>
      <c r="B69" s="46">
        <v>300000000</v>
      </c>
      <c r="C69" s="328"/>
      <c r="D69" s="329"/>
      <c r="E69" s="231"/>
      <c r="F69" s="255"/>
    </row>
    <row r="70" spans="1:6" ht="36">
      <c r="A70" s="36" t="s">
        <v>75</v>
      </c>
      <c r="B70" s="46">
        <v>300000000</v>
      </c>
      <c r="C70" s="328"/>
      <c r="D70" s="329"/>
      <c r="E70" s="231" t="s">
        <v>10</v>
      </c>
      <c r="F70" s="255"/>
    </row>
    <row r="71" spans="1:6" ht="33" customHeight="1">
      <c r="A71" s="36" t="s">
        <v>76</v>
      </c>
      <c r="B71" s="46">
        <v>300000000</v>
      </c>
      <c r="C71" s="328"/>
      <c r="D71" s="329"/>
      <c r="E71" s="231" t="s">
        <v>77</v>
      </c>
      <c r="F71" s="255"/>
    </row>
    <row r="72" spans="1:6" ht="36">
      <c r="A72" s="36" t="s">
        <v>78</v>
      </c>
      <c r="B72" s="46">
        <v>50000000</v>
      </c>
      <c r="C72" s="328"/>
      <c r="D72" s="329"/>
      <c r="E72" s="231"/>
      <c r="F72" s="255" t="s">
        <v>11</v>
      </c>
    </row>
    <row r="73" spans="1:6" ht="54.75" thickBot="1">
      <c r="A73" s="39" t="s">
        <v>79</v>
      </c>
      <c r="B73" s="51"/>
      <c r="C73" s="337"/>
      <c r="D73" s="338"/>
      <c r="E73" s="232" t="s">
        <v>10</v>
      </c>
      <c r="F73" s="262"/>
    </row>
    <row r="74" spans="1:6" ht="18.75" thickBot="1">
      <c r="A74" s="42" t="s">
        <v>80</v>
      </c>
      <c r="B74" s="52"/>
      <c r="C74" s="340"/>
      <c r="D74" s="340"/>
      <c r="E74" s="233"/>
      <c r="F74" s="263"/>
    </row>
    <row r="75" spans="1:6" ht="36">
      <c r="A75" s="33" t="s">
        <v>81</v>
      </c>
      <c r="B75" s="53"/>
      <c r="C75" s="333"/>
      <c r="D75" s="334"/>
      <c r="E75" s="230" t="s">
        <v>82</v>
      </c>
      <c r="F75" s="261"/>
    </row>
    <row r="76" spans="1:6" ht="36">
      <c r="A76" s="36" t="s">
        <v>83</v>
      </c>
      <c r="B76" s="46">
        <v>500000000</v>
      </c>
      <c r="C76" s="328"/>
      <c r="D76" s="329"/>
      <c r="E76" s="231" t="s">
        <v>10</v>
      </c>
      <c r="F76" s="255"/>
    </row>
    <row r="77" spans="1:6" ht="36">
      <c r="A77" s="36" t="s">
        <v>84</v>
      </c>
      <c r="B77" s="46">
        <f>+B76</f>
        <v>500000000</v>
      </c>
      <c r="C77" s="328"/>
      <c r="D77" s="329"/>
      <c r="E77" s="231" t="s">
        <v>10</v>
      </c>
      <c r="F77" s="255"/>
    </row>
    <row r="78" spans="1:6" ht="54">
      <c r="A78" s="50" t="s">
        <v>85</v>
      </c>
      <c r="B78" s="54"/>
      <c r="C78" s="328"/>
      <c r="D78" s="329"/>
      <c r="E78" s="231" t="s">
        <v>86</v>
      </c>
      <c r="F78" s="255"/>
    </row>
    <row r="79" spans="1:6" ht="36">
      <c r="A79" s="36" t="s">
        <v>87</v>
      </c>
      <c r="B79" s="54"/>
      <c r="C79" s="328"/>
      <c r="D79" s="329"/>
      <c r="E79" s="231" t="s">
        <v>10</v>
      </c>
      <c r="F79" s="255"/>
    </row>
    <row r="80" spans="1:6" ht="18">
      <c r="A80" s="36" t="s">
        <v>88</v>
      </c>
      <c r="B80" s="54"/>
      <c r="C80" s="335"/>
      <c r="D80" s="336"/>
      <c r="E80" s="231" t="s">
        <v>10</v>
      </c>
      <c r="F80" s="255"/>
    </row>
    <row r="81" spans="1:6" ht="18">
      <c r="A81" s="36" t="s">
        <v>89</v>
      </c>
      <c r="B81" s="54"/>
      <c r="C81" s="335"/>
      <c r="D81" s="336"/>
      <c r="E81" s="231" t="s">
        <v>10</v>
      </c>
      <c r="F81" s="255"/>
    </row>
    <row r="82" spans="1:6" ht="18">
      <c r="A82" s="36" t="s">
        <v>90</v>
      </c>
      <c r="B82" s="54"/>
      <c r="C82" s="335"/>
      <c r="D82" s="336"/>
      <c r="E82" s="231" t="s">
        <v>10</v>
      </c>
      <c r="F82" s="255"/>
    </row>
    <row r="83" spans="1:6" ht="18">
      <c r="A83" s="36" t="s">
        <v>91</v>
      </c>
      <c r="B83" s="54"/>
      <c r="C83" s="335"/>
      <c r="D83" s="336"/>
      <c r="E83" s="231" t="s">
        <v>10</v>
      </c>
      <c r="F83" s="255"/>
    </row>
    <row r="84" spans="1:6" ht="108" customHeight="1">
      <c r="A84" s="50" t="s">
        <v>92</v>
      </c>
      <c r="B84" s="54"/>
      <c r="C84" s="335"/>
      <c r="D84" s="336"/>
      <c r="E84" s="231" t="s">
        <v>93</v>
      </c>
      <c r="F84" s="255"/>
    </row>
    <row r="85" spans="1:6" ht="18">
      <c r="A85" s="36" t="s">
        <v>94</v>
      </c>
      <c r="B85" s="46">
        <v>300000000</v>
      </c>
      <c r="C85" s="328"/>
      <c r="D85" s="329"/>
      <c r="E85" s="231" t="s">
        <v>10</v>
      </c>
      <c r="F85" s="255"/>
    </row>
    <row r="86" spans="1:6" ht="18">
      <c r="A86" s="50" t="s">
        <v>95</v>
      </c>
      <c r="B86" s="221"/>
      <c r="C86" s="341"/>
      <c r="D86" s="342"/>
      <c r="E86" s="231" t="s">
        <v>10</v>
      </c>
      <c r="F86" s="255"/>
    </row>
    <row r="87" spans="1:6" ht="18">
      <c r="A87" s="50" t="s">
        <v>96</v>
      </c>
      <c r="B87" s="221"/>
      <c r="C87" s="343"/>
      <c r="D87" s="344"/>
      <c r="E87" s="231" t="s">
        <v>10</v>
      </c>
      <c r="F87" s="255"/>
    </row>
    <row r="88" spans="1:6" ht="18">
      <c r="A88" s="50" t="s">
        <v>97</v>
      </c>
      <c r="B88" s="221"/>
      <c r="C88" s="341"/>
      <c r="D88" s="342"/>
      <c r="E88" s="231"/>
      <c r="F88" s="255" t="s">
        <v>11</v>
      </c>
    </row>
    <row r="89" spans="1:6" ht="36">
      <c r="A89" s="50" t="s">
        <v>98</v>
      </c>
      <c r="B89" s="54"/>
      <c r="C89" s="328"/>
      <c r="D89" s="329"/>
      <c r="E89" s="231" t="s">
        <v>10</v>
      </c>
      <c r="F89" s="255"/>
    </row>
    <row r="90" spans="1:6" ht="43.5" customHeight="1">
      <c r="A90" s="36" t="s">
        <v>99</v>
      </c>
      <c r="B90" s="54"/>
      <c r="C90" s="335"/>
      <c r="D90" s="336"/>
      <c r="E90" s="231"/>
      <c r="F90" s="255" t="s">
        <v>100</v>
      </c>
    </row>
    <row r="91" spans="1:6" ht="90">
      <c r="A91" s="36" t="s">
        <v>101</v>
      </c>
      <c r="B91" s="54"/>
      <c r="C91" s="335"/>
      <c r="D91" s="336"/>
      <c r="E91" s="231"/>
      <c r="F91" s="255" t="s">
        <v>11</v>
      </c>
    </row>
    <row r="92" spans="1:6" ht="36">
      <c r="A92" s="36" t="s">
        <v>102</v>
      </c>
      <c r="B92" s="54"/>
      <c r="C92" s="335"/>
      <c r="D92" s="336"/>
      <c r="E92" s="231" t="s">
        <v>103</v>
      </c>
      <c r="F92" s="255"/>
    </row>
    <row r="93" spans="1:6" ht="18">
      <c r="A93" s="36" t="s">
        <v>104</v>
      </c>
      <c r="B93" s="54"/>
      <c r="C93" s="335"/>
      <c r="D93" s="336"/>
      <c r="E93" s="231" t="s">
        <v>10</v>
      </c>
      <c r="F93" s="255"/>
    </row>
    <row r="94" spans="1:6" ht="18">
      <c r="A94" s="36" t="s">
        <v>105</v>
      </c>
      <c r="B94" s="54"/>
      <c r="C94" s="335"/>
      <c r="D94" s="336"/>
      <c r="E94" s="231" t="s">
        <v>10</v>
      </c>
      <c r="F94" s="255"/>
    </row>
    <row r="95" spans="1:6" ht="18">
      <c r="A95" s="36" t="s">
        <v>106</v>
      </c>
      <c r="B95" s="54"/>
      <c r="C95" s="335"/>
      <c r="D95" s="336"/>
      <c r="E95" s="231" t="s">
        <v>10</v>
      </c>
      <c r="F95" s="255"/>
    </row>
    <row r="96" spans="1:6" ht="67.5" customHeight="1">
      <c r="A96" s="36" t="s">
        <v>107</v>
      </c>
      <c r="B96" s="54"/>
      <c r="C96" s="328"/>
      <c r="D96" s="329"/>
      <c r="E96" s="231" t="s">
        <v>108</v>
      </c>
      <c r="F96" s="255"/>
    </row>
    <row r="97" spans="1:6" ht="18">
      <c r="A97" s="36" t="s">
        <v>109</v>
      </c>
      <c r="B97" s="54"/>
      <c r="C97" s="335"/>
      <c r="D97" s="336"/>
      <c r="E97" s="231" t="s">
        <v>10</v>
      </c>
      <c r="F97" s="255"/>
    </row>
    <row r="98" spans="1:6" ht="18">
      <c r="A98" s="36" t="s">
        <v>110</v>
      </c>
      <c r="B98" s="54"/>
      <c r="C98" s="335"/>
      <c r="D98" s="336"/>
      <c r="E98" s="231" t="s">
        <v>10</v>
      </c>
      <c r="F98" s="255"/>
    </row>
    <row r="99" spans="1:6" ht="58.5" customHeight="1">
      <c r="A99" s="36" t="s">
        <v>111</v>
      </c>
      <c r="B99" s="54"/>
      <c r="C99" s="335"/>
      <c r="D99" s="336"/>
      <c r="E99" s="231" t="s">
        <v>112</v>
      </c>
      <c r="F99" s="255"/>
    </row>
    <row r="100" spans="1:6" ht="54">
      <c r="A100" s="36" t="s">
        <v>113</v>
      </c>
      <c r="B100" s="54"/>
      <c r="C100" s="335"/>
      <c r="D100" s="336"/>
      <c r="E100" s="231"/>
      <c r="F100" s="255" t="s">
        <v>11</v>
      </c>
    </row>
    <row r="101" spans="1:6" ht="72">
      <c r="A101" s="36" t="s">
        <v>114</v>
      </c>
      <c r="B101" s="54"/>
      <c r="C101" s="335"/>
      <c r="D101" s="336"/>
      <c r="E101" s="231" t="s">
        <v>10</v>
      </c>
      <c r="F101" s="255"/>
    </row>
    <row r="102" spans="1:6" ht="18">
      <c r="A102" s="36" t="s">
        <v>115</v>
      </c>
      <c r="B102" s="54"/>
      <c r="C102" s="335"/>
      <c r="D102" s="336"/>
      <c r="E102" s="231" t="s">
        <v>10</v>
      </c>
      <c r="F102" s="255"/>
    </row>
    <row r="103" spans="1:6" ht="36">
      <c r="A103" s="50" t="s">
        <v>116</v>
      </c>
      <c r="B103" s="54"/>
      <c r="C103" s="335"/>
      <c r="D103" s="336"/>
      <c r="E103" s="231"/>
      <c r="F103" s="255" t="s">
        <v>11</v>
      </c>
    </row>
    <row r="104" spans="1:6" ht="18">
      <c r="A104" s="36" t="s">
        <v>117</v>
      </c>
      <c r="B104" s="54"/>
      <c r="C104" s="335"/>
      <c r="D104" s="336"/>
      <c r="E104" s="231" t="s">
        <v>10</v>
      </c>
      <c r="F104" s="255"/>
    </row>
    <row r="105" spans="1:6" ht="18">
      <c r="A105" s="50" t="s">
        <v>118</v>
      </c>
      <c r="B105" s="54"/>
      <c r="C105" s="328"/>
      <c r="D105" s="329"/>
      <c r="E105" s="231" t="s">
        <v>10</v>
      </c>
      <c r="F105" s="255"/>
    </row>
    <row r="106" spans="1:6" ht="18">
      <c r="A106" s="50" t="s">
        <v>119</v>
      </c>
      <c r="B106" s="54"/>
      <c r="C106" s="328"/>
      <c r="D106" s="329"/>
      <c r="E106" s="231" t="s">
        <v>10</v>
      </c>
      <c r="F106" s="255"/>
    </row>
    <row r="107" spans="1:6" ht="72">
      <c r="A107" s="50" t="s">
        <v>120</v>
      </c>
      <c r="B107" s="54"/>
      <c r="C107" s="328"/>
      <c r="D107" s="329"/>
      <c r="E107" s="231" t="s">
        <v>10</v>
      </c>
      <c r="F107" s="255"/>
    </row>
    <row r="108" spans="1:6" ht="180">
      <c r="A108" s="55" t="s">
        <v>121</v>
      </c>
      <c r="B108" s="54"/>
      <c r="C108" s="328"/>
      <c r="D108" s="329"/>
      <c r="E108" s="231" t="s">
        <v>10</v>
      </c>
      <c r="F108" s="255"/>
    </row>
    <row r="109" spans="1:6" ht="409.5">
      <c r="A109" s="55" t="s">
        <v>122</v>
      </c>
      <c r="B109" s="54"/>
      <c r="C109" s="328"/>
      <c r="D109" s="329"/>
      <c r="E109" s="231" t="s">
        <v>10</v>
      </c>
      <c r="F109" s="255"/>
    </row>
    <row r="110" spans="1:6" ht="288">
      <c r="A110" s="55" t="s">
        <v>123</v>
      </c>
      <c r="B110" s="54"/>
      <c r="C110" s="328"/>
      <c r="D110" s="329"/>
      <c r="E110" s="231" t="s">
        <v>10</v>
      </c>
      <c r="F110" s="255"/>
    </row>
    <row r="111" spans="1:6" ht="252">
      <c r="A111" s="55" t="s">
        <v>124</v>
      </c>
      <c r="B111" s="54"/>
      <c r="C111" s="328"/>
      <c r="D111" s="329"/>
      <c r="E111" s="231" t="s">
        <v>10</v>
      </c>
      <c r="F111" s="255"/>
    </row>
    <row r="112" spans="1:6" ht="198">
      <c r="A112" s="55" t="s">
        <v>125</v>
      </c>
      <c r="B112" s="54"/>
      <c r="C112" s="328"/>
      <c r="D112" s="329"/>
      <c r="E112" s="231" t="s">
        <v>10</v>
      </c>
      <c r="F112" s="255"/>
    </row>
    <row r="113" spans="1:6" ht="90">
      <c r="A113" s="55" t="s">
        <v>126</v>
      </c>
      <c r="B113" s="54"/>
      <c r="C113" s="328"/>
      <c r="D113" s="329"/>
      <c r="E113" s="231" t="s">
        <v>10</v>
      </c>
      <c r="F113" s="255"/>
    </row>
    <row r="114" spans="1:6" ht="180">
      <c r="A114" s="55" t="s">
        <v>127</v>
      </c>
      <c r="B114" s="54"/>
      <c r="C114" s="328"/>
      <c r="D114" s="329"/>
      <c r="E114" s="231" t="s">
        <v>10</v>
      </c>
      <c r="F114" s="255"/>
    </row>
    <row r="115" spans="1:6" ht="270">
      <c r="A115" s="55" t="s">
        <v>128</v>
      </c>
      <c r="B115" s="54"/>
      <c r="C115" s="328"/>
      <c r="D115" s="329"/>
      <c r="E115" s="231" t="s">
        <v>10</v>
      </c>
      <c r="F115" s="255"/>
    </row>
    <row r="116" spans="1:6" ht="360.75" thickBot="1">
      <c r="A116" s="222" t="s">
        <v>129</v>
      </c>
      <c r="B116" s="223"/>
      <c r="C116" s="345"/>
      <c r="D116" s="346"/>
      <c r="E116" s="232" t="s">
        <v>10</v>
      </c>
      <c r="F116" s="262"/>
    </row>
    <row r="117" spans="1:6" ht="36">
      <c r="A117" s="57" t="s">
        <v>130</v>
      </c>
      <c r="B117" s="58"/>
      <c r="C117" s="347"/>
      <c r="D117" s="348"/>
      <c r="E117" s="234"/>
      <c r="F117" s="293"/>
    </row>
    <row r="118" spans="1:6" ht="18">
      <c r="A118" s="60" t="s">
        <v>131</v>
      </c>
      <c r="B118" s="61"/>
      <c r="C118" s="349"/>
      <c r="D118" s="329"/>
      <c r="E118" s="231"/>
      <c r="F118" s="255"/>
    </row>
    <row r="119" spans="1:6" ht="36">
      <c r="A119" s="60" t="s">
        <v>132</v>
      </c>
      <c r="B119" s="61"/>
      <c r="C119" s="349"/>
      <c r="D119" s="329"/>
      <c r="E119" s="231"/>
      <c r="F119" s="255" t="s">
        <v>133</v>
      </c>
    </row>
    <row r="120" spans="1:6" ht="36">
      <c r="A120" s="36" t="s">
        <v>134</v>
      </c>
      <c r="B120" s="61"/>
      <c r="C120" s="349"/>
      <c r="D120" s="329"/>
      <c r="E120" s="231"/>
      <c r="F120" s="255" t="s">
        <v>133</v>
      </c>
    </row>
    <row r="121" spans="1:6" ht="36">
      <c r="A121" s="36" t="s">
        <v>135</v>
      </c>
      <c r="B121" s="61"/>
      <c r="C121" s="349"/>
      <c r="D121" s="329"/>
      <c r="E121" s="231"/>
      <c r="F121" s="255" t="s">
        <v>133</v>
      </c>
    </row>
    <row r="122" spans="1:6" ht="36">
      <c r="A122" s="36" t="s">
        <v>136</v>
      </c>
      <c r="B122" s="61"/>
      <c r="C122" s="349"/>
      <c r="D122" s="329"/>
      <c r="E122" s="231"/>
      <c r="F122" s="255" t="s">
        <v>133</v>
      </c>
    </row>
    <row r="123" spans="1:6" ht="18">
      <c r="A123" s="60" t="s">
        <v>137</v>
      </c>
      <c r="B123" s="61"/>
      <c r="C123" s="349"/>
      <c r="D123" s="329"/>
      <c r="E123" s="231"/>
      <c r="F123" s="255"/>
    </row>
    <row r="124" spans="1:6" ht="36">
      <c r="A124" s="60" t="s">
        <v>132</v>
      </c>
      <c r="B124" s="61"/>
      <c r="C124" s="349"/>
      <c r="D124" s="329"/>
      <c r="E124" s="231"/>
      <c r="F124" s="255"/>
    </row>
    <row r="125" spans="1:6" ht="36">
      <c r="A125" s="36" t="s">
        <v>138</v>
      </c>
      <c r="B125" s="61"/>
      <c r="C125" s="349"/>
      <c r="D125" s="329"/>
      <c r="E125" s="231"/>
      <c r="F125" s="255" t="s">
        <v>133</v>
      </c>
    </row>
    <row r="126" spans="1:6" ht="36">
      <c r="A126" s="36" t="s">
        <v>139</v>
      </c>
      <c r="B126" s="61"/>
      <c r="C126" s="349"/>
      <c r="D126" s="329"/>
      <c r="E126" s="231"/>
      <c r="F126" s="255" t="s">
        <v>133</v>
      </c>
    </row>
    <row r="127" spans="1:6" ht="36.75" thickBot="1">
      <c r="A127" s="62" t="s">
        <v>140</v>
      </c>
      <c r="B127" s="63"/>
      <c r="C127" s="351"/>
      <c r="D127" s="352"/>
      <c r="E127" s="246"/>
      <c r="F127" s="255" t="s">
        <v>133</v>
      </c>
    </row>
    <row r="128" spans="1:6" ht="18.75" thickBot="1">
      <c r="A128" s="64" t="s">
        <v>131</v>
      </c>
      <c r="B128" s="65"/>
      <c r="C128" s="350"/>
      <c r="D128" s="340"/>
      <c r="E128" s="233"/>
      <c r="F128" s="263"/>
    </row>
    <row r="129" spans="1:6" ht="18">
      <c r="A129" s="66" t="s">
        <v>141</v>
      </c>
      <c r="B129" s="58"/>
      <c r="C129" s="347"/>
      <c r="D129" s="348"/>
      <c r="E129" s="234" t="s">
        <v>10</v>
      </c>
      <c r="F129" s="293"/>
    </row>
    <row r="130" spans="1:6" ht="51.75" customHeight="1">
      <c r="A130" s="10" t="s">
        <v>142</v>
      </c>
      <c r="B130" s="54" t="s">
        <v>28</v>
      </c>
      <c r="C130" s="349"/>
      <c r="D130" s="329"/>
      <c r="E130" s="231" t="s">
        <v>143</v>
      </c>
      <c r="F130" s="255"/>
    </row>
    <row r="131" spans="1:6" ht="18">
      <c r="A131" s="36" t="s">
        <v>144</v>
      </c>
      <c r="B131" s="54" t="s">
        <v>28</v>
      </c>
      <c r="C131" s="349"/>
      <c r="D131" s="329"/>
      <c r="E131" s="231" t="s">
        <v>10</v>
      </c>
      <c r="F131" s="255"/>
    </row>
    <row r="132" spans="1:6" ht="36">
      <c r="A132" s="36" t="s">
        <v>145</v>
      </c>
      <c r="B132" s="54" t="s">
        <v>28</v>
      </c>
      <c r="C132" s="349"/>
      <c r="D132" s="329"/>
      <c r="E132" s="231"/>
      <c r="F132" s="255" t="s">
        <v>11</v>
      </c>
    </row>
    <row r="133" spans="1:6" ht="18">
      <c r="A133" s="36" t="s">
        <v>146</v>
      </c>
      <c r="B133" s="46">
        <v>100000000</v>
      </c>
      <c r="C133" s="349"/>
      <c r="D133" s="329"/>
      <c r="E133" s="231" t="s">
        <v>10</v>
      </c>
      <c r="F133" s="255"/>
    </row>
    <row r="134" spans="1:6" ht="18">
      <c r="A134" s="36" t="s">
        <v>147</v>
      </c>
      <c r="B134" s="46">
        <v>100000000</v>
      </c>
      <c r="C134" s="349"/>
      <c r="D134" s="329"/>
      <c r="E134" s="231" t="s">
        <v>10</v>
      </c>
      <c r="F134" s="255"/>
    </row>
    <row r="135" spans="1:6" ht="18">
      <c r="A135" s="36" t="s">
        <v>148</v>
      </c>
      <c r="B135" s="46">
        <v>100000000</v>
      </c>
      <c r="C135" s="349"/>
      <c r="D135" s="329"/>
      <c r="E135" s="231" t="s">
        <v>10</v>
      </c>
      <c r="F135" s="255"/>
    </row>
    <row r="136" spans="1:6" ht="18">
      <c r="A136" s="36" t="s">
        <v>149</v>
      </c>
      <c r="B136" s="46">
        <v>50000000</v>
      </c>
      <c r="C136" s="349"/>
      <c r="D136" s="329"/>
      <c r="E136" s="231" t="s">
        <v>10</v>
      </c>
      <c r="F136" s="255"/>
    </row>
    <row r="137" spans="1:6" ht="18">
      <c r="A137" s="36" t="s">
        <v>150</v>
      </c>
      <c r="B137" s="46"/>
      <c r="C137" s="349"/>
      <c r="D137" s="329"/>
      <c r="E137" s="231"/>
      <c r="F137" s="255" t="s">
        <v>11</v>
      </c>
    </row>
    <row r="138" spans="1:6" ht="36">
      <c r="A138" s="36" t="s">
        <v>151</v>
      </c>
      <c r="B138" s="46"/>
      <c r="C138" s="349"/>
      <c r="D138" s="329"/>
      <c r="E138" s="231" t="s">
        <v>10</v>
      </c>
      <c r="F138" s="255"/>
    </row>
    <row r="139" spans="1:6" ht="36">
      <c r="A139" s="36" t="s">
        <v>152</v>
      </c>
      <c r="B139" s="46"/>
      <c r="C139" s="349"/>
      <c r="D139" s="329"/>
      <c r="E139" s="231"/>
      <c r="F139" s="255" t="s">
        <v>11</v>
      </c>
    </row>
    <row r="140" spans="1:6" ht="90">
      <c r="A140" s="36" t="s">
        <v>153</v>
      </c>
      <c r="B140" s="46">
        <v>200000000</v>
      </c>
      <c r="C140" s="349"/>
      <c r="D140" s="329"/>
      <c r="E140" s="231" t="s">
        <v>154</v>
      </c>
      <c r="F140" s="255"/>
    </row>
    <row r="141" spans="1:6" ht="54">
      <c r="A141" s="36" t="s">
        <v>155</v>
      </c>
      <c r="B141" s="46"/>
      <c r="C141" s="349"/>
      <c r="D141" s="329"/>
      <c r="E141" s="231" t="s">
        <v>156</v>
      </c>
      <c r="F141" s="255"/>
    </row>
    <row r="142" spans="1:6" ht="18">
      <c r="A142" s="36" t="s">
        <v>157</v>
      </c>
      <c r="B142" s="46">
        <v>300000000</v>
      </c>
      <c r="C142" s="349"/>
      <c r="D142" s="329"/>
      <c r="E142" s="231" t="s">
        <v>10</v>
      </c>
      <c r="F142" s="255"/>
    </row>
    <row r="143" spans="1:6" ht="36.75" thickBot="1">
      <c r="A143" s="39" t="s">
        <v>158</v>
      </c>
      <c r="B143" s="51">
        <v>300000000</v>
      </c>
      <c r="C143" s="353"/>
      <c r="D143" s="338"/>
      <c r="E143" s="232" t="s">
        <v>10</v>
      </c>
      <c r="F143" s="262"/>
    </row>
    <row r="144" spans="1:6" ht="18.75" thickBot="1">
      <c r="A144" s="67" t="s">
        <v>137</v>
      </c>
      <c r="B144" s="68"/>
      <c r="C144" s="354"/>
      <c r="D144" s="355"/>
      <c r="E144" s="235"/>
      <c r="F144" s="296"/>
    </row>
    <row r="145" spans="1:6" ht="18">
      <c r="A145" s="6" t="s">
        <v>159</v>
      </c>
      <c r="B145" s="53"/>
      <c r="C145" s="356"/>
      <c r="D145" s="334"/>
      <c r="E145" s="230" t="s">
        <v>10</v>
      </c>
      <c r="F145" s="261"/>
    </row>
    <row r="146" spans="1:6" ht="18">
      <c r="A146" s="10" t="s">
        <v>160</v>
      </c>
      <c r="B146" s="54"/>
      <c r="C146" s="349"/>
      <c r="D146" s="329"/>
      <c r="E146" s="231" t="s">
        <v>10</v>
      </c>
      <c r="F146" s="255"/>
    </row>
    <row r="147" spans="1:6" ht="18">
      <c r="A147" s="10" t="s">
        <v>161</v>
      </c>
      <c r="B147" s="54"/>
      <c r="C147" s="349"/>
      <c r="D147" s="329"/>
      <c r="E147" s="231" t="s">
        <v>10</v>
      </c>
      <c r="F147" s="255"/>
    </row>
    <row r="148" spans="1:6" ht="18">
      <c r="A148" s="10" t="s">
        <v>162</v>
      </c>
      <c r="B148" s="54"/>
      <c r="C148" s="349"/>
      <c r="D148" s="329"/>
      <c r="E148" s="231" t="s">
        <v>10</v>
      </c>
      <c r="F148" s="255"/>
    </row>
    <row r="149" spans="1:6" ht="18">
      <c r="A149" s="10" t="s">
        <v>163</v>
      </c>
      <c r="B149" s="54"/>
      <c r="C149" s="349"/>
      <c r="D149" s="329"/>
      <c r="E149" s="231" t="s">
        <v>10</v>
      </c>
      <c r="F149" s="255"/>
    </row>
    <row r="150" spans="1:6" ht="56.25" customHeight="1">
      <c r="A150" s="10" t="s">
        <v>164</v>
      </c>
      <c r="B150" s="54"/>
      <c r="C150" s="349"/>
      <c r="D150" s="329"/>
      <c r="E150" s="231" t="s">
        <v>165</v>
      </c>
      <c r="F150" s="255"/>
    </row>
    <row r="151" spans="1:6" ht="36">
      <c r="A151" s="10" t="s">
        <v>166</v>
      </c>
      <c r="B151" s="54">
        <v>100000000</v>
      </c>
      <c r="C151" s="349"/>
      <c r="D151" s="329"/>
      <c r="E151" s="231" t="s">
        <v>10</v>
      </c>
      <c r="F151" s="255"/>
    </row>
    <row r="152" spans="1:6" ht="18">
      <c r="A152" s="10" t="s">
        <v>167</v>
      </c>
      <c r="B152" s="54"/>
      <c r="C152" s="349"/>
      <c r="D152" s="329"/>
      <c r="E152" s="231" t="s">
        <v>10</v>
      </c>
      <c r="F152" s="255"/>
    </row>
    <row r="153" spans="1:6" ht="54.75" customHeight="1">
      <c r="A153" s="10" t="s">
        <v>168</v>
      </c>
      <c r="B153" s="54"/>
      <c r="C153" s="349"/>
      <c r="D153" s="329"/>
      <c r="E153" s="231" t="s">
        <v>169</v>
      </c>
      <c r="F153" s="255"/>
    </row>
    <row r="154" spans="1:6" ht="54.75" customHeight="1">
      <c r="A154" s="10" t="s">
        <v>170</v>
      </c>
      <c r="B154" s="54">
        <v>10000000</v>
      </c>
      <c r="C154" s="349"/>
      <c r="D154" s="329"/>
      <c r="E154" s="231" t="s">
        <v>10</v>
      </c>
      <c r="F154" s="255"/>
    </row>
    <row r="155" spans="1:6" ht="72.75" thickBot="1">
      <c r="A155" s="16" t="s">
        <v>171</v>
      </c>
      <c r="B155" s="56"/>
      <c r="C155" s="353"/>
      <c r="D155" s="338"/>
      <c r="E155" s="232" t="s">
        <v>10</v>
      </c>
      <c r="F155" s="262"/>
    </row>
    <row r="156" spans="1:6" ht="18.75" thickBot="1">
      <c r="A156" s="69" t="s">
        <v>172</v>
      </c>
      <c r="B156" s="70"/>
      <c r="C156" s="357"/>
      <c r="D156" s="357"/>
      <c r="E156" s="236"/>
      <c r="F156" s="297"/>
    </row>
    <row r="157" spans="1:6" ht="18">
      <c r="A157" s="6" t="s">
        <v>173</v>
      </c>
      <c r="B157" s="72"/>
      <c r="C157" s="334"/>
      <c r="D157" s="334"/>
      <c r="E157" s="230" t="s">
        <v>10</v>
      </c>
      <c r="F157" s="261"/>
    </row>
    <row r="158" spans="1:6" ht="18">
      <c r="A158" s="10" t="s">
        <v>174</v>
      </c>
      <c r="B158" s="73"/>
      <c r="C158" s="329"/>
      <c r="D158" s="329"/>
      <c r="E158" s="231" t="s">
        <v>10</v>
      </c>
      <c r="F158" s="255"/>
    </row>
    <row r="159" spans="1:6" ht="36">
      <c r="A159" s="10" t="s">
        <v>175</v>
      </c>
      <c r="B159" s="73"/>
      <c r="C159" s="329"/>
      <c r="D159" s="329"/>
      <c r="E159" s="231" t="s">
        <v>10</v>
      </c>
      <c r="F159" s="255"/>
    </row>
    <row r="160" spans="1:6" ht="18.75" thickBot="1">
      <c r="A160" s="16" t="s">
        <v>176</v>
      </c>
      <c r="B160" s="74"/>
      <c r="C160" s="359"/>
      <c r="D160" s="360"/>
      <c r="E160" s="232" t="s">
        <v>10</v>
      </c>
      <c r="F160" s="262"/>
    </row>
    <row r="161" spans="1:6" ht="18.75" thickBot="1">
      <c r="A161" s="75" t="s">
        <v>177</v>
      </c>
      <c r="B161" s="76" t="s">
        <v>178</v>
      </c>
      <c r="C161" s="340"/>
      <c r="D161" s="340"/>
      <c r="E161" s="233"/>
      <c r="F161" s="263"/>
    </row>
    <row r="162" spans="1:6" ht="18.75" thickBot="1">
      <c r="A162" s="67" t="s">
        <v>179</v>
      </c>
      <c r="B162" s="77"/>
      <c r="C162" s="355"/>
      <c r="D162" s="355"/>
      <c r="E162" s="235"/>
      <c r="F162" s="296"/>
    </row>
    <row r="163" spans="1:6" ht="18">
      <c r="A163" s="78" t="s">
        <v>180</v>
      </c>
      <c r="B163" s="79"/>
      <c r="C163" s="356"/>
      <c r="D163" s="334"/>
      <c r="E163" s="230"/>
      <c r="F163" s="261"/>
    </row>
    <row r="164" spans="1:6" ht="18">
      <c r="A164" s="36" t="s">
        <v>29</v>
      </c>
      <c r="B164" s="61" t="s">
        <v>181</v>
      </c>
      <c r="C164" s="358"/>
      <c r="D164" s="336"/>
      <c r="E164" s="231" t="s">
        <v>10</v>
      </c>
      <c r="F164" s="255"/>
    </row>
    <row r="165" spans="1:6" ht="36">
      <c r="A165" s="36" t="s">
        <v>182</v>
      </c>
      <c r="B165" s="80" t="s">
        <v>183</v>
      </c>
      <c r="C165" s="349"/>
      <c r="D165" s="329"/>
      <c r="E165" s="231" t="s">
        <v>10</v>
      </c>
      <c r="F165" s="255"/>
    </row>
    <row r="166" spans="1:6" ht="36">
      <c r="A166" s="36" t="s">
        <v>184</v>
      </c>
      <c r="B166" s="80" t="s">
        <v>185</v>
      </c>
      <c r="C166" s="349"/>
      <c r="D166" s="329"/>
      <c r="E166" s="231" t="s">
        <v>10</v>
      </c>
      <c r="F166" s="255"/>
    </row>
    <row r="167" spans="1:6" ht="18.75" thickBot="1">
      <c r="A167" s="39" t="s">
        <v>186</v>
      </c>
      <c r="B167" s="61" t="s">
        <v>181</v>
      </c>
      <c r="C167" s="353"/>
      <c r="D167" s="338"/>
      <c r="E167" s="232" t="s">
        <v>10</v>
      </c>
      <c r="F167" s="262"/>
    </row>
    <row r="168" spans="1:6" ht="36.75" thickBot="1">
      <c r="A168" s="42" t="s">
        <v>187</v>
      </c>
      <c r="B168" s="81" t="s">
        <v>188</v>
      </c>
      <c r="C168" s="350"/>
      <c r="D168" s="340"/>
      <c r="E168" s="233" t="s">
        <v>10</v>
      </c>
      <c r="F168" s="263"/>
    </row>
    <row r="169" spans="1:6" ht="36.75" thickBot="1">
      <c r="A169" s="42" t="s">
        <v>189</v>
      </c>
      <c r="B169" s="81" t="s">
        <v>188</v>
      </c>
      <c r="C169" s="350"/>
      <c r="D169" s="340"/>
      <c r="E169" s="233" t="s">
        <v>10</v>
      </c>
      <c r="F169" s="263"/>
    </row>
    <row r="170" spans="1:6" ht="18">
      <c r="A170" s="78" t="s">
        <v>131</v>
      </c>
      <c r="B170" s="82"/>
      <c r="C170" s="356"/>
      <c r="D170" s="334"/>
      <c r="E170" s="230"/>
      <c r="F170" s="261"/>
    </row>
    <row r="171" spans="1:6" ht="36">
      <c r="A171" s="36" t="s">
        <v>190</v>
      </c>
      <c r="B171" s="80" t="s">
        <v>188</v>
      </c>
      <c r="C171" s="358"/>
      <c r="D171" s="336"/>
      <c r="E171" s="231" t="s">
        <v>10</v>
      </c>
      <c r="F171" s="255"/>
    </row>
    <row r="172" spans="1:6" ht="18">
      <c r="A172" s="36" t="s">
        <v>191</v>
      </c>
      <c r="B172" s="80" t="s">
        <v>181</v>
      </c>
      <c r="C172" s="358"/>
      <c r="D172" s="336"/>
      <c r="E172" s="231" t="s">
        <v>10</v>
      </c>
      <c r="F172" s="255"/>
    </row>
    <row r="173" spans="1:6" ht="36">
      <c r="A173" s="36" t="s">
        <v>182</v>
      </c>
      <c r="B173" s="80" t="s">
        <v>192</v>
      </c>
      <c r="C173" s="358"/>
      <c r="D173" s="336"/>
      <c r="E173" s="231" t="s">
        <v>10</v>
      </c>
      <c r="F173" s="255"/>
    </row>
    <row r="174" spans="1:6" ht="36">
      <c r="A174" s="36" t="s">
        <v>184</v>
      </c>
      <c r="B174" s="80" t="s">
        <v>185</v>
      </c>
      <c r="C174" s="358"/>
      <c r="D174" s="336"/>
      <c r="E174" s="231" t="s">
        <v>10</v>
      </c>
      <c r="F174" s="255"/>
    </row>
    <row r="175" spans="1:6" ht="36">
      <c r="A175" s="36" t="s">
        <v>193</v>
      </c>
      <c r="B175" s="80" t="s">
        <v>188</v>
      </c>
      <c r="C175" s="358"/>
      <c r="D175" s="336"/>
      <c r="E175" s="231" t="s">
        <v>10</v>
      </c>
      <c r="F175" s="255"/>
    </row>
    <row r="176" spans="1:6" ht="36">
      <c r="A176" s="36" t="s">
        <v>194</v>
      </c>
      <c r="B176" s="80" t="s">
        <v>195</v>
      </c>
      <c r="C176" s="358"/>
      <c r="D176" s="336"/>
      <c r="E176" s="231" t="s">
        <v>10</v>
      </c>
      <c r="F176" s="255"/>
    </row>
    <row r="177" spans="1:8" ht="36.75" thickBot="1">
      <c r="A177" s="39" t="s">
        <v>186</v>
      </c>
      <c r="B177" s="83" t="s">
        <v>188</v>
      </c>
      <c r="C177" s="361"/>
      <c r="D177" s="360"/>
      <c r="E177" s="232" t="s">
        <v>10</v>
      </c>
      <c r="F177" s="262"/>
    </row>
    <row r="178" spans="1:8" ht="18.75" thickBot="1">
      <c r="A178" s="362"/>
      <c r="B178" s="363"/>
      <c r="C178" s="363"/>
      <c r="D178" s="363"/>
      <c r="E178" s="363"/>
      <c r="F178" s="364"/>
    </row>
    <row r="179" spans="1:8" ht="18.75" thickBot="1">
      <c r="A179" s="365"/>
      <c r="B179" s="366"/>
      <c r="C179" s="321" t="s">
        <v>4</v>
      </c>
      <c r="D179" s="321" t="s">
        <v>196</v>
      </c>
      <c r="E179" s="324" t="s">
        <v>6</v>
      </c>
      <c r="F179" s="318"/>
    </row>
    <row r="180" spans="1:8" ht="36.75" thickBot="1">
      <c r="A180" s="84" t="s">
        <v>197</v>
      </c>
      <c r="B180" s="367" t="s">
        <v>198</v>
      </c>
      <c r="C180" s="322"/>
      <c r="D180" s="322"/>
      <c r="E180" s="325"/>
      <c r="F180" s="320"/>
    </row>
    <row r="181" spans="1:8" ht="18.75" thickBot="1">
      <c r="A181" s="85" t="s">
        <v>199</v>
      </c>
      <c r="B181" s="368"/>
      <c r="C181" s="323"/>
      <c r="D181" s="323"/>
      <c r="E181" s="294" t="s">
        <v>10</v>
      </c>
      <c r="F181" s="5" t="s">
        <v>11</v>
      </c>
    </row>
    <row r="182" spans="1:8" ht="306">
      <c r="A182" s="6" t="s">
        <v>200</v>
      </c>
      <c r="B182" s="86">
        <v>300000000</v>
      </c>
      <c r="C182" s="299">
        <v>3.5</v>
      </c>
      <c r="D182" s="300">
        <f>H182*19%+H182</f>
        <v>12495000</v>
      </c>
      <c r="E182" s="230" t="s">
        <v>10</v>
      </c>
      <c r="F182" s="256"/>
      <c r="H182" s="309">
        <f>B182*C182/100</f>
        <v>10500000</v>
      </c>
    </row>
    <row r="183" spans="1:8" ht="18.75" thickBot="1">
      <c r="A183" s="87" t="s">
        <v>201</v>
      </c>
      <c r="B183" s="88"/>
      <c r="C183" s="89"/>
      <c r="D183" s="13"/>
      <c r="E183" s="228"/>
      <c r="F183" s="257"/>
    </row>
    <row r="184" spans="1:8" ht="18.75" thickBot="1">
      <c r="A184" s="90" t="s">
        <v>202</v>
      </c>
      <c r="B184" s="88"/>
      <c r="C184" s="89"/>
      <c r="D184" s="13"/>
      <c r="E184" s="228"/>
      <c r="F184" s="257"/>
    </row>
    <row r="185" spans="1:8" ht="18.75" thickBot="1">
      <c r="A185" s="90" t="s">
        <v>203</v>
      </c>
      <c r="B185" s="88"/>
      <c r="C185" s="89"/>
      <c r="D185" s="13"/>
      <c r="E185" s="228"/>
      <c r="F185" s="257"/>
    </row>
    <row r="186" spans="1:8" ht="18.75" thickBot="1">
      <c r="A186" s="90" t="s">
        <v>204</v>
      </c>
      <c r="B186" s="88"/>
      <c r="C186" s="89"/>
      <c r="D186" s="13"/>
      <c r="E186" s="228"/>
      <c r="F186" s="257"/>
    </row>
    <row r="187" spans="1:8" ht="18.75" thickBot="1">
      <c r="A187" s="90" t="s">
        <v>205</v>
      </c>
      <c r="B187" s="88"/>
      <c r="C187" s="89"/>
      <c r="D187" s="13"/>
      <c r="E187" s="228"/>
      <c r="F187" s="257"/>
    </row>
    <row r="188" spans="1:8" ht="18.75" thickBot="1">
      <c r="A188" s="90" t="s">
        <v>206</v>
      </c>
      <c r="B188" s="88"/>
      <c r="C188" s="89"/>
      <c r="D188" s="13"/>
      <c r="E188" s="228"/>
      <c r="F188" s="257"/>
    </row>
    <row r="189" spans="1:8" ht="18.75" thickBot="1">
      <c r="A189" s="90" t="s">
        <v>207</v>
      </c>
      <c r="B189" s="88"/>
      <c r="C189" s="89"/>
      <c r="D189" s="13"/>
      <c r="E189" s="228"/>
      <c r="F189" s="257"/>
    </row>
    <row r="190" spans="1:8" ht="18.75" thickBot="1">
      <c r="A190" s="90" t="s">
        <v>208</v>
      </c>
      <c r="B190" s="88"/>
      <c r="C190" s="89"/>
      <c r="D190" s="13"/>
      <c r="E190" s="228"/>
      <c r="F190" s="257"/>
    </row>
    <row r="191" spans="1:8" ht="18.75" thickBot="1">
      <c r="A191" s="90" t="s">
        <v>209</v>
      </c>
      <c r="B191" s="88"/>
      <c r="C191" s="89"/>
      <c r="D191" s="13"/>
      <c r="E191" s="228"/>
      <c r="F191" s="257"/>
    </row>
    <row r="192" spans="1:8" ht="18.75" thickBot="1">
      <c r="A192" s="90" t="s">
        <v>210</v>
      </c>
      <c r="B192" s="88"/>
      <c r="C192" s="89"/>
      <c r="D192" s="13"/>
      <c r="E192" s="228"/>
      <c r="F192" s="257"/>
    </row>
    <row r="193" spans="1:6" ht="18.75" thickBot="1">
      <c r="A193" s="90" t="s">
        <v>211</v>
      </c>
      <c r="B193" s="88"/>
      <c r="C193" s="89"/>
      <c r="D193" s="13"/>
      <c r="E193" s="228"/>
      <c r="F193" s="257"/>
    </row>
    <row r="194" spans="1:6" ht="18.75" thickBot="1">
      <c r="A194" s="90" t="s">
        <v>212</v>
      </c>
      <c r="B194" s="88"/>
      <c r="C194" s="89"/>
      <c r="D194" s="13"/>
      <c r="E194" s="228"/>
      <c r="F194" s="257"/>
    </row>
    <row r="195" spans="1:6" ht="18.75" thickBot="1">
      <c r="A195" s="90" t="s">
        <v>213</v>
      </c>
      <c r="B195" s="88"/>
      <c r="C195" s="89"/>
      <c r="D195" s="13"/>
      <c r="E195" s="228"/>
      <c r="F195" s="257"/>
    </row>
    <row r="196" spans="1:6" ht="18.75" thickBot="1">
      <c r="A196" s="91" t="s">
        <v>214</v>
      </c>
      <c r="B196" s="88"/>
      <c r="C196" s="89"/>
      <c r="D196" s="13"/>
      <c r="E196" s="228"/>
      <c r="F196" s="257"/>
    </row>
    <row r="197" spans="1:6" ht="18.75" thickBot="1">
      <c r="A197" s="90" t="s">
        <v>215</v>
      </c>
      <c r="B197" s="88"/>
      <c r="C197" s="89"/>
      <c r="D197" s="13"/>
      <c r="E197" s="228"/>
      <c r="F197" s="257"/>
    </row>
    <row r="198" spans="1:6" ht="18.75" thickBot="1">
      <c r="A198" s="90" t="s">
        <v>216</v>
      </c>
      <c r="B198" s="88"/>
      <c r="C198" s="89"/>
      <c r="D198" s="13"/>
      <c r="E198" s="228"/>
      <c r="F198" s="257"/>
    </row>
    <row r="199" spans="1:6" ht="18.75" thickBot="1">
      <c r="A199" s="90" t="s">
        <v>217</v>
      </c>
      <c r="B199" s="88"/>
      <c r="C199" s="89"/>
      <c r="D199" s="13"/>
      <c r="E199" s="228"/>
      <c r="F199" s="257"/>
    </row>
    <row r="200" spans="1:6" ht="18">
      <c r="A200" s="87" t="s">
        <v>218</v>
      </c>
      <c r="B200" s="92"/>
      <c r="C200" s="89"/>
      <c r="D200" s="13"/>
      <c r="E200" s="228"/>
      <c r="F200" s="257"/>
    </row>
    <row r="201" spans="1:6" ht="18">
      <c r="A201" s="10" t="s">
        <v>219</v>
      </c>
      <c r="B201" s="93">
        <f>+B182</f>
        <v>300000000</v>
      </c>
      <c r="C201" s="89"/>
      <c r="D201" s="13"/>
      <c r="E201" s="228" t="s">
        <v>10</v>
      </c>
      <c r="F201" s="257"/>
    </row>
    <row r="202" spans="1:6" ht="18">
      <c r="A202" s="10" t="s">
        <v>220</v>
      </c>
      <c r="B202" s="93">
        <f>+B201</f>
        <v>300000000</v>
      </c>
      <c r="C202" s="89"/>
      <c r="D202" s="13"/>
      <c r="E202" s="228" t="s">
        <v>10</v>
      </c>
      <c r="F202" s="257"/>
    </row>
    <row r="203" spans="1:6" ht="18">
      <c r="A203" s="10" t="s">
        <v>221</v>
      </c>
      <c r="B203" s="93">
        <f>+B201</f>
        <v>300000000</v>
      </c>
      <c r="C203" s="89"/>
      <c r="D203" s="13"/>
      <c r="E203" s="228" t="s">
        <v>10</v>
      </c>
      <c r="F203" s="257"/>
    </row>
    <row r="204" spans="1:6" ht="18">
      <c r="A204" s="10" t="s">
        <v>222</v>
      </c>
      <c r="B204" s="93">
        <f>+B201</f>
        <v>300000000</v>
      </c>
      <c r="C204" s="89"/>
      <c r="D204" s="13"/>
      <c r="E204" s="228" t="s">
        <v>10</v>
      </c>
      <c r="F204" s="257"/>
    </row>
    <row r="205" spans="1:6" ht="18">
      <c r="A205" s="10" t="s">
        <v>223</v>
      </c>
      <c r="B205" s="93">
        <f>+B201</f>
        <v>300000000</v>
      </c>
      <c r="C205" s="89"/>
      <c r="D205" s="13"/>
      <c r="E205" s="228" t="s">
        <v>10</v>
      </c>
      <c r="F205" s="257"/>
    </row>
    <row r="206" spans="1:6" ht="18">
      <c r="A206" s="10" t="s">
        <v>224</v>
      </c>
      <c r="B206" s="93">
        <f>+B201</f>
        <v>300000000</v>
      </c>
      <c r="C206" s="89"/>
      <c r="D206" s="13"/>
      <c r="E206" s="228" t="s">
        <v>10</v>
      </c>
      <c r="F206" s="257"/>
    </row>
    <row r="207" spans="1:6" ht="18.75" thickBot="1">
      <c r="A207" s="94" t="s">
        <v>22</v>
      </c>
      <c r="B207" s="95">
        <f>+B182</f>
        <v>300000000</v>
      </c>
      <c r="C207" s="96"/>
      <c r="D207" s="19"/>
      <c r="E207" s="237"/>
      <c r="F207" s="258"/>
    </row>
    <row r="208" spans="1:6" ht="36.75" thickBot="1">
      <c r="A208" s="97" t="s">
        <v>225</v>
      </c>
      <c r="B208" s="98"/>
      <c r="C208" s="99"/>
      <c r="D208" s="100"/>
      <c r="E208" s="233" t="s">
        <v>226</v>
      </c>
      <c r="F208" s="295"/>
    </row>
    <row r="209" spans="1:7" ht="90">
      <c r="A209" s="102" t="s">
        <v>227</v>
      </c>
      <c r="B209" s="103"/>
      <c r="C209" s="104"/>
      <c r="D209" s="105"/>
      <c r="E209" s="239"/>
      <c r="F209" s="284" t="s">
        <v>228</v>
      </c>
      <c r="G209" s="224" t="s">
        <v>229</v>
      </c>
    </row>
    <row r="210" spans="1:7" ht="18.75" thickBot="1">
      <c r="A210" s="365"/>
      <c r="B210" s="370"/>
      <c r="C210" s="370"/>
      <c r="D210" s="366"/>
      <c r="E210" s="330" t="s">
        <v>23</v>
      </c>
      <c r="F210" s="331"/>
    </row>
    <row r="211" spans="1:7" ht="18.75" thickBot="1">
      <c r="A211" s="42" t="s">
        <v>230</v>
      </c>
      <c r="B211" s="106" t="s">
        <v>231</v>
      </c>
      <c r="C211" s="371" t="s">
        <v>26</v>
      </c>
      <c r="D211" s="332"/>
      <c r="E211" s="229" t="s">
        <v>10</v>
      </c>
      <c r="F211" s="32" t="s">
        <v>11</v>
      </c>
    </row>
    <row r="212" spans="1:7" ht="60" customHeight="1">
      <c r="A212" s="33" t="s">
        <v>232</v>
      </c>
      <c r="B212" s="45">
        <v>150000000</v>
      </c>
      <c r="C212" s="347"/>
      <c r="D212" s="348"/>
      <c r="E212" s="234" t="s">
        <v>10</v>
      </c>
      <c r="F212" s="59"/>
    </row>
    <row r="213" spans="1:7" ht="57.75" customHeight="1">
      <c r="A213" s="36" t="s">
        <v>233</v>
      </c>
      <c r="B213" s="46">
        <v>150000000</v>
      </c>
      <c r="C213" s="347"/>
      <c r="D213" s="348"/>
      <c r="E213" s="234" t="s">
        <v>10</v>
      </c>
      <c r="F213" s="59"/>
    </row>
    <row r="214" spans="1:7" ht="59.25" customHeight="1">
      <c r="A214" s="36" t="s">
        <v>234</v>
      </c>
      <c r="B214" s="46">
        <v>150000000</v>
      </c>
      <c r="C214" s="347"/>
      <c r="D214" s="348"/>
      <c r="E214" s="234" t="s">
        <v>10</v>
      </c>
      <c r="F214" s="59"/>
    </row>
    <row r="215" spans="1:7" ht="69.75" customHeight="1">
      <c r="A215" s="107" t="s">
        <v>235</v>
      </c>
      <c r="B215" s="46">
        <v>150000000</v>
      </c>
      <c r="C215" s="347"/>
      <c r="D215" s="348"/>
      <c r="E215" s="234" t="s">
        <v>10</v>
      </c>
      <c r="F215" s="59"/>
    </row>
    <row r="216" spans="1:7" ht="18.75" thickBot="1">
      <c r="A216" s="108"/>
      <c r="B216" s="109"/>
      <c r="C216" s="369"/>
      <c r="D216" s="357"/>
      <c r="E216" s="236"/>
      <c r="F216" s="71"/>
    </row>
    <row r="217" spans="1:7" ht="18.75" thickBot="1">
      <c r="A217" s="42" t="s">
        <v>236</v>
      </c>
      <c r="B217" s="65"/>
      <c r="C217" s="340"/>
      <c r="D217" s="340"/>
      <c r="E217" s="233"/>
      <c r="F217" s="44"/>
    </row>
    <row r="218" spans="1:7" ht="36">
      <c r="A218" s="33" t="s">
        <v>237</v>
      </c>
      <c r="B218" s="34" t="s">
        <v>238</v>
      </c>
      <c r="C218" s="347"/>
      <c r="D218" s="348"/>
      <c r="E218" s="234" t="s">
        <v>10</v>
      </c>
      <c r="F218" s="59"/>
    </row>
    <row r="219" spans="1:7" ht="36">
      <c r="A219" s="36" t="s">
        <v>239</v>
      </c>
      <c r="B219" s="37"/>
      <c r="C219" s="347"/>
      <c r="D219" s="348"/>
      <c r="E219" s="234" t="s">
        <v>10</v>
      </c>
      <c r="F219" s="59"/>
    </row>
    <row r="220" spans="1:7" ht="72" customHeight="1">
      <c r="A220" s="36" t="s">
        <v>240</v>
      </c>
      <c r="B220" s="37"/>
      <c r="C220" s="347"/>
      <c r="D220" s="348"/>
      <c r="E220" s="234" t="s">
        <v>241</v>
      </c>
      <c r="F220" s="59"/>
    </row>
    <row r="221" spans="1:7" ht="36">
      <c r="A221" s="36" t="s">
        <v>242</v>
      </c>
      <c r="B221" s="37"/>
      <c r="C221" s="347"/>
      <c r="D221" s="348"/>
      <c r="E221" s="234" t="s">
        <v>10</v>
      </c>
      <c r="F221" s="59"/>
    </row>
    <row r="222" spans="1:7" ht="36">
      <c r="A222" s="36" t="s">
        <v>243</v>
      </c>
      <c r="B222" s="37" t="s">
        <v>244</v>
      </c>
      <c r="C222" s="347"/>
      <c r="D222" s="348"/>
      <c r="E222" s="234" t="s">
        <v>245</v>
      </c>
      <c r="F222" s="59"/>
    </row>
    <row r="223" spans="1:7" ht="18">
      <c r="A223" s="36" t="s">
        <v>246</v>
      </c>
      <c r="B223" s="110"/>
      <c r="C223" s="347"/>
      <c r="D223" s="348"/>
      <c r="E223" s="234" t="s">
        <v>10</v>
      </c>
      <c r="F223" s="59"/>
    </row>
    <row r="224" spans="1:7" ht="288">
      <c r="A224" s="36" t="s">
        <v>247</v>
      </c>
      <c r="B224" s="37"/>
      <c r="C224" s="347"/>
      <c r="D224" s="348"/>
      <c r="E224" s="234" t="s">
        <v>10</v>
      </c>
      <c r="F224" s="59"/>
    </row>
    <row r="225" spans="1:8" ht="144">
      <c r="A225" s="36" t="s">
        <v>248</v>
      </c>
      <c r="B225" s="37"/>
      <c r="C225" s="347"/>
      <c r="D225" s="348"/>
      <c r="E225" s="234"/>
      <c r="F225" s="293" t="s">
        <v>11</v>
      </c>
    </row>
    <row r="226" spans="1:8" ht="18">
      <c r="A226" s="36" t="s">
        <v>249</v>
      </c>
      <c r="B226" s="37"/>
      <c r="C226" s="347"/>
      <c r="D226" s="348"/>
      <c r="E226" s="234" t="s">
        <v>10</v>
      </c>
      <c r="F226" s="59"/>
    </row>
    <row r="227" spans="1:8" ht="36">
      <c r="A227" s="36" t="s">
        <v>250</v>
      </c>
      <c r="B227" s="110"/>
      <c r="C227" s="347"/>
      <c r="D227" s="348"/>
      <c r="E227" s="234" t="s">
        <v>10</v>
      </c>
      <c r="F227" s="59"/>
    </row>
    <row r="228" spans="1:8" ht="18.75" thickBot="1">
      <c r="A228" s="39" t="s">
        <v>251</v>
      </c>
      <c r="B228" s="111"/>
      <c r="C228" s="369"/>
      <c r="D228" s="357"/>
      <c r="E228" s="236" t="s">
        <v>10</v>
      </c>
      <c r="F228" s="71"/>
    </row>
    <row r="229" spans="1:8" ht="18.75" thickBot="1">
      <c r="A229" s="75" t="s">
        <v>252</v>
      </c>
      <c r="B229" s="112" t="s">
        <v>231</v>
      </c>
      <c r="C229" s="350"/>
      <c r="D229" s="340"/>
      <c r="E229" s="233"/>
      <c r="F229" s="44"/>
    </row>
    <row r="230" spans="1:8" ht="36">
      <c r="A230" s="33" t="s">
        <v>253</v>
      </c>
      <c r="B230" s="113" t="s">
        <v>254</v>
      </c>
      <c r="C230" s="334"/>
      <c r="D230" s="334"/>
      <c r="E230" s="252" t="s">
        <v>10</v>
      </c>
      <c r="F230" s="35"/>
    </row>
    <row r="231" spans="1:8" s="225" customFormat="1" ht="36">
      <c r="A231" s="50" t="s">
        <v>255</v>
      </c>
      <c r="B231" s="114" t="s">
        <v>254</v>
      </c>
      <c r="C231" s="372"/>
      <c r="D231" s="372"/>
      <c r="E231" s="253" t="s">
        <v>10</v>
      </c>
      <c r="F231" s="251"/>
    </row>
    <row r="232" spans="1:8" ht="18.75" thickBot="1">
      <c r="A232" s="39" t="s">
        <v>256</v>
      </c>
      <c r="B232" s="115" t="s">
        <v>257</v>
      </c>
      <c r="C232" s="373"/>
      <c r="D232" s="373"/>
      <c r="E232" s="254" t="s">
        <v>10</v>
      </c>
      <c r="F232" s="116"/>
    </row>
    <row r="233" spans="1:8" ht="18.75" thickBot="1">
      <c r="A233" s="362"/>
      <c r="B233" s="363"/>
      <c r="C233" s="363"/>
      <c r="D233" s="363"/>
      <c r="E233" s="363"/>
      <c r="F233" s="364"/>
    </row>
    <row r="234" spans="1:8" ht="18.75" thickBot="1">
      <c r="A234" s="365"/>
      <c r="B234" s="366"/>
      <c r="C234" s="321" t="s">
        <v>4</v>
      </c>
      <c r="D234" s="321" t="s">
        <v>258</v>
      </c>
      <c r="E234" s="324" t="s">
        <v>6</v>
      </c>
      <c r="F234" s="318"/>
    </row>
    <row r="235" spans="1:8" ht="15.75" thickBot="1">
      <c r="A235" s="374" t="s">
        <v>259</v>
      </c>
      <c r="B235" s="376" t="s">
        <v>8</v>
      </c>
      <c r="C235" s="319"/>
      <c r="D235" s="322"/>
      <c r="E235" s="325"/>
      <c r="F235" s="320"/>
    </row>
    <row r="236" spans="1:8" ht="18.75" thickBot="1">
      <c r="A236" s="375"/>
      <c r="B236" s="377"/>
      <c r="C236" s="320"/>
      <c r="D236" s="323"/>
      <c r="E236" s="294" t="s">
        <v>10</v>
      </c>
      <c r="F236" s="5" t="s">
        <v>11</v>
      </c>
    </row>
    <row r="237" spans="1:8" ht="234.75" thickBot="1">
      <c r="A237" s="117" t="s">
        <v>260</v>
      </c>
      <c r="B237" s="118">
        <v>750000000</v>
      </c>
      <c r="C237" s="119">
        <v>0.2</v>
      </c>
      <c r="D237" s="313">
        <f>H237*19%+H237</f>
        <v>1785000</v>
      </c>
      <c r="E237" s="236" t="s">
        <v>10</v>
      </c>
      <c r="F237" s="120"/>
      <c r="H237" s="309">
        <f>C237*B237/100</f>
        <v>1500000</v>
      </c>
    </row>
    <row r="238" spans="1:8" ht="18.75" thickBot="1">
      <c r="A238" s="121" t="s">
        <v>22</v>
      </c>
      <c r="B238" s="122">
        <f>+B237</f>
        <v>750000000</v>
      </c>
      <c r="C238" s="123"/>
      <c r="D238" s="100"/>
      <c r="E238" s="100"/>
      <c r="F238" s="101"/>
    </row>
    <row r="239" spans="1:8" ht="18.75" thickBot="1">
      <c r="A239" s="124"/>
      <c r="B239" s="125"/>
      <c r="C239" s="126"/>
      <c r="D239" s="127"/>
      <c r="E239" s="127"/>
      <c r="F239" s="128"/>
    </row>
    <row r="240" spans="1:8" ht="18.75" thickBot="1">
      <c r="A240" s="129"/>
      <c r="B240" s="130"/>
      <c r="C240" s="28"/>
      <c r="E240" s="330" t="s">
        <v>23</v>
      </c>
      <c r="F240" s="331"/>
    </row>
    <row r="241" spans="1:6" ht="18.75" thickBot="1">
      <c r="A241" s="42" t="s">
        <v>261</v>
      </c>
      <c r="B241" s="106" t="s">
        <v>262</v>
      </c>
      <c r="C241" s="371" t="s">
        <v>26</v>
      </c>
      <c r="D241" s="332"/>
      <c r="E241" s="32" t="s">
        <v>10</v>
      </c>
      <c r="F241" s="32" t="s">
        <v>11</v>
      </c>
    </row>
    <row r="242" spans="1:6" ht="18">
      <c r="A242" s="102" t="s">
        <v>263</v>
      </c>
      <c r="B242" s="37" t="s">
        <v>264</v>
      </c>
      <c r="C242" s="347"/>
      <c r="D242" s="348"/>
      <c r="E242" s="240"/>
      <c r="F242" s="59"/>
    </row>
    <row r="243" spans="1:6" ht="93" customHeight="1">
      <c r="A243" s="36" t="s">
        <v>265</v>
      </c>
      <c r="B243" s="131">
        <v>750000000</v>
      </c>
      <c r="C243" s="347"/>
      <c r="D243" s="348"/>
      <c r="E243" s="234" t="s">
        <v>266</v>
      </c>
      <c r="F243" s="293"/>
    </row>
    <row r="244" spans="1:6" ht="36">
      <c r="A244" s="36" t="s">
        <v>267</v>
      </c>
      <c r="B244" s="131">
        <v>750000000</v>
      </c>
      <c r="C244" s="347"/>
      <c r="D244" s="348"/>
      <c r="E244" s="234" t="s">
        <v>266</v>
      </c>
      <c r="F244" s="293"/>
    </row>
    <row r="245" spans="1:6" ht="90">
      <c r="A245" s="102" t="s">
        <v>268</v>
      </c>
      <c r="B245" s="131"/>
      <c r="C245" s="358"/>
      <c r="D245" s="336"/>
      <c r="E245" s="234" t="s">
        <v>266</v>
      </c>
      <c r="F245" s="293"/>
    </row>
    <row r="246" spans="1:6" ht="162">
      <c r="A246" s="102" t="s">
        <v>269</v>
      </c>
      <c r="B246" s="37" t="s">
        <v>264</v>
      </c>
      <c r="C246" s="347"/>
      <c r="D246" s="348"/>
      <c r="E246" s="234" t="s">
        <v>270</v>
      </c>
      <c r="F246" s="293"/>
    </row>
    <row r="247" spans="1:6" ht="89.25" customHeight="1">
      <c r="A247" s="36" t="s">
        <v>271</v>
      </c>
      <c r="B247" s="131">
        <v>300000000</v>
      </c>
      <c r="C247" s="347"/>
      <c r="D247" s="348"/>
      <c r="E247" s="234" t="s">
        <v>272</v>
      </c>
      <c r="F247" s="293"/>
    </row>
    <row r="248" spans="1:6" ht="93.75" customHeight="1">
      <c r="A248" s="36" t="s">
        <v>273</v>
      </c>
      <c r="B248" s="131">
        <v>300000000</v>
      </c>
      <c r="C248" s="347"/>
      <c r="D248" s="348"/>
      <c r="E248" s="234" t="s">
        <v>266</v>
      </c>
      <c r="F248" s="293"/>
    </row>
    <row r="249" spans="1:6" ht="125.25" customHeight="1">
      <c r="A249" s="102" t="s">
        <v>274</v>
      </c>
      <c r="B249" s="37" t="s">
        <v>264</v>
      </c>
      <c r="C249" s="347"/>
      <c r="D249" s="348"/>
      <c r="E249" s="234"/>
      <c r="F249" s="234" t="s">
        <v>270</v>
      </c>
    </row>
    <row r="250" spans="1:6" ht="36">
      <c r="A250" s="62" t="s">
        <v>275</v>
      </c>
      <c r="B250" s="132"/>
      <c r="C250" s="349"/>
      <c r="D250" s="329"/>
      <c r="E250" s="231" t="s">
        <v>10</v>
      </c>
      <c r="F250" s="255"/>
    </row>
    <row r="251" spans="1:6" ht="36">
      <c r="A251" s="62" t="s">
        <v>276</v>
      </c>
      <c r="B251" s="132"/>
      <c r="C251" s="349"/>
      <c r="D251" s="329"/>
      <c r="E251" s="234" t="s">
        <v>266</v>
      </c>
      <c r="F251" s="255"/>
    </row>
    <row r="252" spans="1:6" ht="36">
      <c r="A252" s="62" t="s">
        <v>277</v>
      </c>
      <c r="B252" s="132"/>
      <c r="C252" s="349"/>
      <c r="D252" s="329"/>
      <c r="E252" s="231"/>
      <c r="F252" s="255" t="s">
        <v>11</v>
      </c>
    </row>
    <row r="253" spans="1:6" ht="54">
      <c r="A253" s="62" t="s">
        <v>278</v>
      </c>
      <c r="B253" s="132"/>
      <c r="C253" s="349"/>
      <c r="D253" s="329"/>
      <c r="E253" s="231" t="s">
        <v>10</v>
      </c>
      <c r="F253" s="255"/>
    </row>
    <row r="254" spans="1:6" ht="78.75" customHeight="1">
      <c r="A254" s="62" t="s">
        <v>279</v>
      </c>
      <c r="B254" s="132"/>
      <c r="C254" s="349"/>
      <c r="D254" s="329"/>
      <c r="E254" s="231" t="s">
        <v>280</v>
      </c>
      <c r="F254" s="255"/>
    </row>
    <row r="255" spans="1:6" ht="81" customHeight="1">
      <c r="A255" s="62" t="s">
        <v>281</v>
      </c>
      <c r="B255" s="132"/>
      <c r="C255" s="349"/>
      <c r="D255" s="329"/>
      <c r="E255" s="231" t="s">
        <v>280</v>
      </c>
      <c r="F255" s="255"/>
    </row>
    <row r="256" spans="1:6" ht="36">
      <c r="A256" s="62" t="s">
        <v>282</v>
      </c>
      <c r="B256" s="132"/>
      <c r="C256" s="349"/>
      <c r="D256" s="329"/>
      <c r="E256" s="231"/>
      <c r="F256" s="255" t="s">
        <v>11</v>
      </c>
    </row>
    <row r="257" spans="1:6" ht="36">
      <c r="A257" s="62" t="s">
        <v>283</v>
      </c>
      <c r="B257" s="132"/>
      <c r="C257" s="349"/>
      <c r="D257" s="329"/>
      <c r="E257" s="231" t="s">
        <v>10</v>
      </c>
      <c r="F257" s="255"/>
    </row>
    <row r="258" spans="1:6" ht="36">
      <c r="A258" s="102" t="s">
        <v>284</v>
      </c>
      <c r="B258" s="37" t="s">
        <v>264</v>
      </c>
      <c r="C258" s="349"/>
      <c r="D258" s="329"/>
      <c r="E258" s="231" t="s">
        <v>10</v>
      </c>
      <c r="F258" s="255"/>
    </row>
    <row r="259" spans="1:6" ht="18">
      <c r="A259" s="102" t="s">
        <v>285</v>
      </c>
      <c r="B259" s="37" t="s">
        <v>264</v>
      </c>
      <c r="C259" s="349"/>
      <c r="D259" s="329"/>
      <c r="E259" s="231"/>
      <c r="F259" s="255" t="s">
        <v>11</v>
      </c>
    </row>
    <row r="260" spans="1:6" ht="30">
      <c r="A260" s="62" t="s">
        <v>286</v>
      </c>
      <c r="B260" s="132"/>
      <c r="C260" s="349"/>
      <c r="D260" s="329"/>
      <c r="E260" s="234" t="s">
        <v>266</v>
      </c>
      <c r="F260" s="255"/>
    </row>
    <row r="261" spans="1:6" ht="18">
      <c r="A261" s="62" t="s">
        <v>287</v>
      </c>
      <c r="B261" s="132"/>
      <c r="C261" s="349"/>
      <c r="D261" s="329"/>
      <c r="E261" s="231" t="s">
        <v>10</v>
      </c>
      <c r="F261" s="255"/>
    </row>
    <row r="262" spans="1:6" ht="36">
      <c r="A262" s="62" t="s">
        <v>288</v>
      </c>
      <c r="B262" s="132"/>
      <c r="C262" s="349"/>
      <c r="D262" s="329"/>
      <c r="E262" s="231" t="s">
        <v>10</v>
      </c>
      <c r="F262" s="255"/>
    </row>
    <row r="263" spans="1:6" ht="18">
      <c r="A263" s="10" t="s">
        <v>289</v>
      </c>
      <c r="B263" s="46">
        <v>100000000</v>
      </c>
      <c r="C263" s="349"/>
      <c r="D263" s="329"/>
      <c r="E263" s="231" t="s">
        <v>10</v>
      </c>
      <c r="F263" s="255"/>
    </row>
    <row r="264" spans="1:6" ht="36">
      <c r="A264" s="10" t="s">
        <v>290</v>
      </c>
      <c r="B264" s="46"/>
      <c r="C264" s="349"/>
      <c r="D264" s="329"/>
      <c r="E264" s="231"/>
      <c r="F264" s="255" t="s">
        <v>11</v>
      </c>
    </row>
    <row r="265" spans="1:6" ht="18">
      <c r="A265" s="10" t="s">
        <v>291</v>
      </c>
      <c r="B265" s="46"/>
      <c r="C265" s="349"/>
      <c r="D265" s="329"/>
      <c r="E265" s="231"/>
      <c r="F265" s="255" t="s">
        <v>11</v>
      </c>
    </row>
    <row r="266" spans="1:6" ht="36">
      <c r="A266" s="10" t="s">
        <v>292</v>
      </c>
      <c r="B266" s="46"/>
      <c r="C266" s="349"/>
      <c r="D266" s="329"/>
      <c r="E266" s="231"/>
      <c r="F266" s="255" t="s">
        <v>11</v>
      </c>
    </row>
    <row r="267" spans="1:6" ht="126">
      <c r="A267" s="10" t="s">
        <v>293</v>
      </c>
      <c r="B267" s="46"/>
      <c r="C267" s="349"/>
      <c r="D267" s="329"/>
      <c r="E267" s="231" t="s">
        <v>10</v>
      </c>
      <c r="F267" s="255"/>
    </row>
    <row r="268" spans="1:6" ht="36">
      <c r="A268" s="10" t="s">
        <v>294</v>
      </c>
      <c r="B268" s="37" t="s">
        <v>264</v>
      </c>
      <c r="C268" s="349"/>
      <c r="D268" s="329"/>
      <c r="E268" s="231" t="s">
        <v>10</v>
      </c>
      <c r="F268" s="255"/>
    </row>
    <row r="269" spans="1:6" ht="54">
      <c r="A269" s="10" t="s">
        <v>295</v>
      </c>
      <c r="B269" s="37" t="s">
        <v>264</v>
      </c>
      <c r="C269" s="349"/>
      <c r="D269" s="329"/>
      <c r="E269" s="231" t="s">
        <v>10</v>
      </c>
      <c r="F269" s="255"/>
    </row>
    <row r="270" spans="1:6" ht="18">
      <c r="A270" s="102" t="s">
        <v>296</v>
      </c>
      <c r="B270" s="37" t="s">
        <v>264</v>
      </c>
      <c r="C270" s="349"/>
      <c r="D270" s="329"/>
      <c r="E270" s="231" t="s">
        <v>10</v>
      </c>
      <c r="F270" s="255"/>
    </row>
    <row r="271" spans="1:6" ht="18">
      <c r="A271" s="102" t="s">
        <v>297</v>
      </c>
      <c r="B271" s="37" t="s">
        <v>264</v>
      </c>
      <c r="C271" s="349"/>
      <c r="D271" s="329"/>
      <c r="E271" s="231" t="s">
        <v>10</v>
      </c>
      <c r="F271" s="255"/>
    </row>
    <row r="272" spans="1:6" ht="36">
      <c r="A272" s="102" t="s">
        <v>298</v>
      </c>
      <c r="B272" s="37" t="s">
        <v>264</v>
      </c>
      <c r="C272" s="349"/>
      <c r="D272" s="329"/>
      <c r="E272" s="231" t="s">
        <v>10</v>
      </c>
      <c r="F272" s="255"/>
    </row>
    <row r="273" spans="1:6" ht="36">
      <c r="A273" s="102" t="s">
        <v>299</v>
      </c>
      <c r="B273" s="37" t="s">
        <v>264</v>
      </c>
      <c r="C273" s="349"/>
      <c r="D273" s="329"/>
      <c r="E273" s="231" t="s">
        <v>10</v>
      </c>
      <c r="F273" s="255"/>
    </row>
    <row r="274" spans="1:6" ht="96.75" customHeight="1">
      <c r="A274" s="36" t="s">
        <v>300</v>
      </c>
      <c r="B274" s="131">
        <v>400000000</v>
      </c>
      <c r="C274" s="349"/>
      <c r="D274" s="329"/>
      <c r="E274" s="234" t="s">
        <v>266</v>
      </c>
      <c r="F274" s="255"/>
    </row>
    <row r="275" spans="1:6" ht="54">
      <c r="A275" s="102" t="s">
        <v>301</v>
      </c>
      <c r="B275" s="37" t="s">
        <v>264</v>
      </c>
      <c r="C275" s="349"/>
      <c r="D275" s="329"/>
      <c r="E275" s="231"/>
      <c r="F275" s="255" t="s">
        <v>11</v>
      </c>
    </row>
    <row r="276" spans="1:6" ht="36">
      <c r="A276" s="102" t="s">
        <v>302</v>
      </c>
      <c r="B276" s="37" t="s">
        <v>264</v>
      </c>
      <c r="C276" s="349"/>
      <c r="D276" s="329"/>
      <c r="E276" s="231" t="s">
        <v>10</v>
      </c>
      <c r="F276" s="255"/>
    </row>
    <row r="277" spans="1:6" ht="72">
      <c r="A277" s="102" t="s">
        <v>303</v>
      </c>
      <c r="B277" s="37" t="s">
        <v>264</v>
      </c>
      <c r="C277" s="349"/>
      <c r="D277" s="329"/>
      <c r="E277" s="231" t="s">
        <v>10</v>
      </c>
      <c r="F277" s="255"/>
    </row>
    <row r="278" spans="1:6" ht="72">
      <c r="A278" s="36" t="s">
        <v>304</v>
      </c>
      <c r="B278" s="37" t="s">
        <v>305</v>
      </c>
      <c r="C278" s="349"/>
      <c r="D278" s="329"/>
      <c r="E278" s="231" t="s">
        <v>10</v>
      </c>
      <c r="F278" s="255"/>
    </row>
    <row r="279" spans="1:6" ht="90">
      <c r="A279" s="36" t="s">
        <v>306</v>
      </c>
      <c r="B279" s="37" t="s">
        <v>264</v>
      </c>
      <c r="C279" s="349"/>
      <c r="D279" s="329"/>
      <c r="E279" s="231" t="s">
        <v>10</v>
      </c>
      <c r="F279" s="255"/>
    </row>
    <row r="280" spans="1:6" ht="18">
      <c r="A280" s="36" t="s">
        <v>287</v>
      </c>
      <c r="B280" s="46">
        <v>150000000</v>
      </c>
      <c r="C280" s="349"/>
      <c r="D280" s="329"/>
      <c r="E280" s="231" t="s">
        <v>10</v>
      </c>
      <c r="F280" s="255"/>
    </row>
    <row r="281" spans="1:6" ht="18">
      <c r="A281" s="36" t="s">
        <v>307</v>
      </c>
      <c r="B281" s="46">
        <v>200000000</v>
      </c>
      <c r="C281" s="347"/>
      <c r="D281" s="348"/>
      <c r="E281" s="234" t="s">
        <v>10</v>
      </c>
      <c r="F281" s="293"/>
    </row>
    <row r="282" spans="1:6" ht="18.75" thickBot="1">
      <c r="A282" s="133"/>
      <c r="B282" s="134"/>
      <c r="C282" s="361"/>
      <c r="D282" s="360"/>
      <c r="E282" s="239"/>
      <c r="F282" s="284"/>
    </row>
    <row r="283" spans="1:6" ht="18.75" thickBot="1">
      <c r="A283" s="42" t="s">
        <v>308</v>
      </c>
      <c r="B283" s="65"/>
      <c r="C283" s="340"/>
      <c r="D283" s="340"/>
      <c r="E283" s="233"/>
      <c r="F283" s="263"/>
    </row>
    <row r="284" spans="1:6" ht="36">
      <c r="A284" s="33" t="s">
        <v>237</v>
      </c>
      <c r="B284" s="34"/>
      <c r="C284" s="347"/>
      <c r="D284" s="348"/>
      <c r="E284" s="234" t="s">
        <v>10</v>
      </c>
      <c r="F284" s="293"/>
    </row>
    <row r="285" spans="1:6" ht="36">
      <c r="A285" s="36" t="s">
        <v>309</v>
      </c>
      <c r="B285" s="37" t="s">
        <v>310</v>
      </c>
      <c r="C285" s="349"/>
      <c r="D285" s="329"/>
      <c r="E285" s="231" t="s">
        <v>10</v>
      </c>
      <c r="F285" s="255"/>
    </row>
    <row r="286" spans="1:6" ht="18">
      <c r="A286" s="36" t="s">
        <v>311</v>
      </c>
      <c r="B286" s="37"/>
      <c r="C286" s="349"/>
      <c r="D286" s="329"/>
      <c r="E286" s="231" t="s">
        <v>10</v>
      </c>
      <c r="F286" s="255"/>
    </row>
    <row r="287" spans="1:6" ht="18">
      <c r="A287" s="36" t="s">
        <v>312</v>
      </c>
      <c r="B287" s="37" t="s">
        <v>313</v>
      </c>
      <c r="C287" s="349"/>
      <c r="D287" s="329"/>
      <c r="E287" s="231" t="s">
        <v>10</v>
      </c>
      <c r="F287" s="255"/>
    </row>
    <row r="288" spans="1:6" ht="54">
      <c r="A288" s="36" t="s">
        <v>314</v>
      </c>
      <c r="B288" s="37"/>
      <c r="C288" s="349"/>
      <c r="D288" s="329"/>
      <c r="E288" s="231"/>
      <c r="F288" s="255"/>
    </row>
    <row r="289" spans="1:9" ht="18">
      <c r="A289" s="36" t="s">
        <v>315</v>
      </c>
      <c r="B289" s="110"/>
      <c r="C289" s="349"/>
      <c r="D289" s="329"/>
      <c r="E289" s="231" t="s">
        <v>10</v>
      </c>
      <c r="F289" s="255"/>
    </row>
    <row r="290" spans="1:9" ht="18">
      <c r="A290" s="36" t="s">
        <v>251</v>
      </c>
      <c r="B290" s="110"/>
      <c r="C290" s="349"/>
      <c r="D290" s="329"/>
      <c r="E290" s="231" t="s">
        <v>10</v>
      </c>
      <c r="F290" s="255"/>
    </row>
    <row r="291" spans="1:9" ht="36.75" thickBot="1">
      <c r="A291" s="39" t="s">
        <v>316</v>
      </c>
      <c r="B291" s="40"/>
      <c r="C291" s="351"/>
      <c r="D291" s="352"/>
      <c r="E291" s="246" t="s">
        <v>10</v>
      </c>
      <c r="F291" s="283"/>
    </row>
    <row r="292" spans="1:9" ht="18.75" thickBot="1">
      <c r="A292" s="75" t="s">
        <v>252</v>
      </c>
      <c r="B292" s="135" t="s">
        <v>178</v>
      </c>
      <c r="C292" s="350"/>
      <c r="D292" s="340"/>
      <c r="E292" s="233"/>
      <c r="F292" s="263"/>
    </row>
    <row r="293" spans="1:9" ht="18">
      <c r="A293" s="33" t="s">
        <v>317</v>
      </c>
      <c r="B293" s="82" t="s">
        <v>257</v>
      </c>
      <c r="C293" s="347"/>
      <c r="D293" s="348"/>
      <c r="E293" s="234" t="s">
        <v>10</v>
      </c>
      <c r="F293" s="293"/>
    </row>
    <row r="294" spans="1:9" ht="36">
      <c r="A294" s="36" t="s">
        <v>253</v>
      </c>
      <c r="B294" s="80" t="s">
        <v>254</v>
      </c>
      <c r="C294" s="349"/>
      <c r="D294" s="329"/>
      <c r="E294" s="231" t="s">
        <v>10</v>
      </c>
      <c r="F294" s="255"/>
    </row>
    <row r="295" spans="1:9" ht="36.75" thickBot="1">
      <c r="A295" s="39" t="s">
        <v>318</v>
      </c>
      <c r="B295" s="83" t="s">
        <v>254</v>
      </c>
      <c r="C295" s="353"/>
      <c r="D295" s="338"/>
      <c r="E295" s="232" t="s">
        <v>10</v>
      </c>
      <c r="F295" s="262"/>
      <c r="G295" t="s">
        <v>319</v>
      </c>
    </row>
    <row r="296" spans="1:9" ht="18.75" thickBot="1">
      <c r="A296" s="362"/>
      <c r="B296" s="363"/>
      <c r="C296" s="363"/>
      <c r="D296" s="363"/>
      <c r="E296" s="363"/>
      <c r="F296" s="364"/>
    </row>
    <row r="297" spans="1:9" ht="18.75" thickBot="1">
      <c r="A297" s="365"/>
      <c r="B297" s="366"/>
      <c r="C297" s="321" t="s">
        <v>4</v>
      </c>
      <c r="D297" s="321" t="s">
        <v>196</v>
      </c>
      <c r="E297" s="324" t="s">
        <v>6</v>
      </c>
      <c r="F297" s="318"/>
    </row>
    <row r="298" spans="1:9" ht="15.75" thickBot="1">
      <c r="A298" s="374" t="s">
        <v>320</v>
      </c>
      <c r="B298" s="376" t="s">
        <v>8</v>
      </c>
      <c r="C298" s="319"/>
      <c r="D298" s="322"/>
      <c r="E298" s="325"/>
      <c r="F298" s="320"/>
    </row>
    <row r="299" spans="1:9" ht="18.75" thickBot="1">
      <c r="A299" s="380"/>
      <c r="B299" s="381"/>
      <c r="C299" s="378"/>
      <c r="D299" s="379"/>
      <c r="E299" s="242" t="s">
        <v>10</v>
      </c>
      <c r="F299" s="136" t="s">
        <v>11</v>
      </c>
    </row>
    <row r="300" spans="1:9" ht="54.75" thickBot="1">
      <c r="A300" s="6" t="s">
        <v>321</v>
      </c>
      <c r="B300" s="301">
        <v>93500000</v>
      </c>
      <c r="C300" s="8">
        <v>0.9</v>
      </c>
      <c r="D300" s="220">
        <f>I300*19%+I300</f>
        <v>1001385</v>
      </c>
      <c r="E300" s="243"/>
      <c r="F300" s="9"/>
      <c r="H300" s="8">
        <v>0.9</v>
      </c>
      <c r="I300" s="309">
        <f>B300*C300/100</f>
        <v>841500</v>
      </c>
    </row>
    <row r="301" spans="1:9" ht="54.75" thickBot="1">
      <c r="A301" s="10" t="s">
        <v>322</v>
      </c>
      <c r="B301" s="131">
        <v>800800000</v>
      </c>
      <c r="C301" s="12">
        <v>0.9</v>
      </c>
      <c r="D301" s="220">
        <f>I301*19%+I301</f>
        <v>8576568</v>
      </c>
      <c r="E301" s="13"/>
      <c r="F301" s="14"/>
      <c r="H301" s="12">
        <v>0.9</v>
      </c>
      <c r="I301" s="309">
        <f>B301*C301/100</f>
        <v>7207200</v>
      </c>
    </row>
    <row r="302" spans="1:9" ht="54.75" thickBot="1">
      <c r="A302" s="137" t="s">
        <v>323</v>
      </c>
      <c r="B302" s="302">
        <v>377000000</v>
      </c>
      <c r="C302" s="138">
        <v>0.9</v>
      </c>
      <c r="D302" s="220">
        <f t="shared" ref="D302" si="2">I302*19%+I302</f>
        <v>4037670</v>
      </c>
      <c r="E302" s="139"/>
      <c r="F302" s="140"/>
      <c r="H302" s="138">
        <v>0.9</v>
      </c>
      <c r="I302" s="309">
        <f>B302*C302/100</f>
        <v>3393000</v>
      </c>
    </row>
    <row r="303" spans="1:9" ht="18.75" thickBot="1">
      <c r="A303" s="64" t="s">
        <v>8</v>
      </c>
      <c r="B303" s="141">
        <f>SUM(B300:B302)</f>
        <v>1271300000</v>
      </c>
      <c r="C303" s="123"/>
      <c r="D303" s="100"/>
      <c r="E303" s="100"/>
      <c r="F303" s="101"/>
    </row>
    <row r="304" spans="1:9" ht="18.75" thickBot="1">
      <c r="A304" s="384"/>
      <c r="B304" s="385"/>
      <c r="C304" s="385"/>
      <c r="D304" s="385"/>
      <c r="E304" s="385"/>
      <c r="F304" s="385"/>
    </row>
    <row r="305" spans="1:6" ht="18.75" thickBot="1">
      <c r="A305" s="386"/>
      <c r="B305" s="386"/>
      <c r="C305" s="386"/>
      <c r="D305" s="387"/>
      <c r="E305" s="330" t="s">
        <v>23</v>
      </c>
      <c r="F305" s="331"/>
    </row>
    <row r="306" spans="1:6" ht="18.75" thickBot="1">
      <c r="A306" s="142" t="s">
        <v>261</v>
      </c>
      <c r="B306" s="143" t="s">
        <v>324</v>
      </c>
      <c r="C306" s="330" t="s">
        <v>26</v>
      </c>
      <c r="D306" s="332"/>
      <c r="E306" s="144" t="s">
        <v>10</v>
      </c>
      <c r="F306" s="144" t="s">
        <v>11</v>
      </c>
    </row>
    <row r="307" spans="1:6" ht="90">
      <c r="A307" s="6" t="s">
        <v>325</v>
      </c>
      <c r="B307" s="145" t="s">
        <v>326</v>
      </c>
      <c r="C307" s="388"/>
      <c r="D307" s="389"/>
      <c r="E307" s="230" t="s">
        <v>10</v>
      </c>
      <c r="F307" s="290"/>
    </row>
    <row r="308" spans="1:6" ht="18">
      <c r="A308" s="10" t="s">
        <v>327</v>
      </c>
      <c r="B308" s="146"/>
      <c r="C308" s="382"/>
      <c r="D308" s="383"/>
      <c r="E308" s="286" t="s">
        <v>10</v>
      </c>
      <c r="F308" s="291"/>
    </row>
    <row r="309" spans="1:6" ht="18">
      <c r="A309" s="10" t="s">
        <v>328</v>
      </c>
      <c r="B309" s="146"/>
      <c r="C309" s="382"/>
      <c r="D309" s="383"/>
      <c r="E309" s="286" t="s">
        <v>10</v>
      </c>
      <c r="F309" s="291"/>
    </row>
    <row r="310" spans="1:6" ht="18">
      <c r="A310" s="10" t="s">
        <v>33</v>
      </c>
      <c r="B310" s="146"/>
      <c r="C310" s="382"/>
      <c r="D310" s="383"/>
      <c r="E310" s="286" t="s">
        <v>10</v>
      </c>
      <c r="F310" s="291"/>
    </row>
    <row r="311" spans="1:6" ht="36">
      <c r="A311" s="10" t="s">
        <v>329</v>
      </c>
      <c r="B311" s="146"/>
      <c r="C311" s="382"/>
      <c r="D311" s="383"/>
      <c r="E311" s="286" t="s">
        <v>10</v>
      </c>
      <c r="F311" s="291"/>
    </row>
    <row r="312" spans="1:6" ht="36">
      <c r="A312" s="10" t="s">
        <v>330</v>
      </c>
      <c r="B312" s="146"/>
      <c r="C312" s="382"/>
      <c r="D312" s="383"/>
      <c r="E312" s="286" t="s">
        <v>10</v>
      </c>
      <c r="F312" s="291"/>
    </row>
    <row r="313" spans="1:6" ht="18">
      <c r="A313" s="10" t="s">
        <v>331</v>
      </c>
      <c r="B313" s="146"/>
      <c r="C313" s="382"/>
      <c r="D313" s="383"/>
      <c r="E313" s="286" t="s">
        <v>10</v>
      </c>
      <c r="F313" s="291"/>
    </row>
    <row r="314" spans="1:6" ht="18">
      <c r="A314" s="10" t="s">
        <v>193</v>
      </c>
      <c r="B314" s="146"/>
      <c r="C314" s="382"/>
      <c r="D314" s="383"/>
      <c r="E314" s="286" t="s">
        <v>10</v>
      </c>
      <c r="F314" s="291"/>
    </row>
    <row r="315" spans="1:6" ht="54">
      <c r="A315" s="10" t="s">
        <v>332</v>
      </c>
      <c r="B315" s="146"/>
      <c r="C315" s="382"/>
      <c r="D315" s="383"/>
      <c r="E315" s="286" t="s">
        <v>10</v>
      </c>
      <c r="F315" s="291"/>
    </row>
    <row r="316" spans="1:6" ht="36">
      <c r="A316" s="10" t="s">
        <v>333</v>
      </c>
      <c r="B316" s="146"/>
      <c r="C316" s="382"/>
      <c r="D316" s="383"/>
      <c r="E316" s="286" t="s">
        <v>10</v>
      </c>
      <c r="F316" s="291"/>
    </row>
    <row r="317" spans="1:6" ht="36">
      <c r="A317" s="10" t="s">
        <v>334</v>
      </c>
      <c r="B317" s="146"/>
      <c r="C317" s="382"/>
      <c r="D317" s="383"/>
      <c r="E317" s="286" t="s">
        <v>10</v>
      </c>
      <c r="F317" s="291"/>
    </row>
    <row r="318" spans="1:6" ht="54">
      <c r="A318" s="10" t="s">
        <v>335</v>
      </c>
      <c r="B318" s="146"/>
      <c r="C318" s="382"/>
      <c r="D318" s="383"/>
      <c r="E318" s="286" t="s">
        <v>10</v>
      </c>
      <c r="F318" s="291"/>
    </row>
    <row r="319" spans="1:6" ht="18">
      <c r="A319" s="10" t="s">
        <v>336</v>
      </c>
      <c r="B319" s="146"/>
      <c r="C319" s="382"/>
      <c r="D319" s="383"/>
      <c r="E319" s="286"/>
      <c r="F319" s="291" t="s">
        <v>11</v>
      </c>
    </row>
    <row r="320" spans="1:6" ht="18">
      <c r="A320" s="10" t="s">
        <v>337</v>
      </c>
      <c r="B320" s="147"/>
      <c r="C320" s="382"/>
      <c r="D320" s="383"/>
      <c r="E320" s="287" t="s">
        <v>10</v>
      </c>
      <c r="F320" s="288"/>
    </row>
    <row r="321" spans="1:6" ht="54">
      <c r="A321" s="10" t="s">
        <v>338</v>
      </c>
      <c r="B321" s="146"/>
      <c r="C321" s="382"/>
      <c r="D321" s="383"/>
      <c r="E321" s="286" t="s">
        <v>339</v>
      </c>
      <c r="F321" s="291"/>
    </row>
    <row r="322" spans="1:6" ht="36">
      <c r="A322" s="10" t="s">
        <v>340</v>
      </c>
      <c r="B322" s="146"/>
      <c r="C322" s="382"/>
      <c r="D322" s="383"/>
      <c r="E322" s="286" t="s">
        <v>10</v>
      </c>
      <c r="F322" s="291"/>
    </row>
    <row r="323" spans="1:6" ht="36">
      <c r="A323" s="10" t="s">
        <v>341</v>
      </c>
      <c r="B323" s="146"/>
      <c r="C323" s="382"/>
      <c r="D323" s="383"/>
      <c r="E323" s="286" t="s">
        <v>10</v>
      </c>
      <c r="F323" s="291"/>
    </row>
    <row r="324" spans="1:6" ht="36">
      <c r="A324" s="10" t="s">
        <v>342</v>
      </c>
      <c r="B324" s="146"/>
      <c r="C324" s="382"/>
      <c r="D324" s="383"/>
      <c r="E324" s="286" t="s">
        <v>10</v>
      </c>
      <c r="F324" s="291"/>
    </row>
    <row r="325" spans="1:6" ht="18">
      <c r="A325" s="10" t="s">
        <v>343</v>
      </c>
      <c r="B325" s="146"/>
      <c r="C325" s="382"/>
      <c r="D325" s="383"/>
      <c r="E325" s="286" t="s">
        <v>10</v>
      </c>
      <c r="F325" s="291"/>
    </row>
    <row r="326" spans="1:6" ht="36">
      <c r="A326" s="10" t="s">
        <v>344</v>
      </c>
      <c r="B326" s="146"/>
      <c r="C326" s="382"/>
      <c r="D326" s="383"/>
      <c r="E326" s="286" t="s">
        <v>345</v>
      </c>
      <c r="F326" s="291"/>
    </row>
    <row r="327" spans="1:6" ht="36">
      <c r="A327" s="10" t="s">
        <v>346</v>
      </c>
      <c r="B327" s="146"/>
      <c r="C327" s="382"/>
      <c r="D327" s="383"/>
      <c r="E327" s="286" t="s">
        <v>10</v>
      </c>
      <c r="F327" s="291"/>
    </row>
    <row r="328" spans="1:6" ht="18">
      <c r="A328" s="10" t="s">
        <v>347</v>
      </c>
      <c r="B328" s="146"/>
      <c r="C328" s="382"/>
      <c r="D328" s="383"/>
      <c r="E328" s="286" t="s">
        <v>10</v>
      </c>
      <c r="F328" s="291"/>
    </row>
    <row r="329" spans="1:6" ht="18">
      <c r="A329" s="10" t="s">
        <v>348</v>
      </c>
      <c r="B329" s="146"/>
      <c r="C329" s="382"/>
      <c r="D329" s="383"/>
      <c r="E329" s="286" t="s">
        <v>10</v>
      </c>
      <c r="F329" s="291"/>
    </row>
    <row r="330" spans="1:6" ht="18">
      <c r="A330" s="10" t="s">
        <v>246</v>
      </c>
      <c r="B330" s="146"/>
      <c r="C330" s="382"/>
      <c r="D330" s="383"/>
      <c r="E330" s="286" t="s">
        <v>10</v>
      </c>
      <c r="F330" s="291"/>
    </row>
    <row r="331" spans="1:6" ht="84.75" customHeight="1">
      <c r="A331" s="10" t="s">
        <v>349</v>
      </c>
      <c r="B331" s="146"/>
      <c r="C331" s="382"/>
      <c r="D331" s="383"/>
      <c r="E331" s="286" t="s">
        <v>350</v>
      </c>
      <c r="F331" s="291"/>
    </row>
    <row r="332" spans="1:6" ht="36">
      <c r="A332" s="10" t="s">
        <v>351</v>
      </c>
      <c r="B332" s="146"/>
      <c r="C332" s="382"/>
      <c r="D332" s="383"/>
      <c r="E332" s="286" t="s">
        <v>10</v>
      </c>
      <c r="F332" s="291"/>
    </row>
    <row r="333" spans="1:6" ht="18">
      <c r="A333" s="10" t="s">
        <v>352</v>
      </c>
      <c r="B333" s="146"/>
      <c r="C333" s="382"/>
      <c r="D333" s="383"/>
      <c r="E333" s="286" t="s">
        <v>10</v>
      </c>
      <c r="F333" s="291"/>
    </row>
    <row r="334" spans="1:6" ht="36">
      <c r="A334" s="10" t="s">
        <v>353</v>
      </c>
      <c r="B334" s="146"/>
      <c r="C334" s="382"/>
      <c r="D334" s="383"/>
      <c r="E334" s="286" t="s">
        <v>10</v>
      </c>
      <c r="F334" s="291"/>
    </row>
    <row r="335" spans="1:6" ht="36.75" thickBot="1">
      <c r="A335" s="16" t="s">
        <v>354</v>
      </c>
      <c r="B335" s="148"/>
      <c r="C335" s="390"/>
      <c r="D335" s="391"/>
      <c r="E335" s="289" t="s">
        <v>10</v>
      </c>
      <c r="F335" s="292"/>
    </row>
    <row r="336" spans="1:6" ht="18.75" thickBot="1">
      <c r="A336" s="149" t="s">
        <v>355</v>
      </c>
      <c r="B336" s="150" t="s">
        <v>356</v>
      </c>
      <c r="C336" s="392"/>
      <c r="D336" s="392"/>
      <c r="E336" s="233"/>
      <c r="F336" s="263"/>
    </row>
    <row r="337" spans="1:9" ht="36">
      <c r="A337" s="151" t="s">
        <v>357</v>
      </c>
      <c r="B337" s="152" t="s">
        <v>358</v>
      </c>
      <c r="C337" s="356"/>
      <c r="D337" s="334"/>
      <c r="E337" s="230" t="s">
        <v>10</v>
      </c>
      <c r="F337" s="261"/>
      <c r="H337" t="s">
        <v>359</v>
      </c>
    </row>
    <row r="338" spans="1:9" ht="36">
      <c r="A338" s="153" t="s">
        <v>193</v>
      </c>
      <c r="B338" s="154" t="s">
        <v>358</v>
      </c>
      <c r="C338" s="349"/>
      <c r="D338" s="329"/>
      <c r="E338" s="231" t="s">
        <v>10</v>
      </c>
      <c r="F338" s="255"/>
    </row>
    <row r="339" spans="1:9" ht="36">
      <c r="A339" s="153" t="s">
        <v>360</v>
      </c>
      <c r="B339" s="154" t="s">
        <v>358</v>
      </c>
      <c r="C339" s="349"/>
      <c r="D339" s="329"/>
      <c r="E339" s="231" t="s">
        <v>10</v>
      </c>
      <c r="F339" s="255"/>
    </row>
    <row r="340" spans="1:9" ht="36">
      <c r="A340" s="153" t="s">
        <v>361</v>
      </c>
      <c r="B340" s="154" t="s">
        <v>358</v>
      </c>
      <c r="C340" s="349"/>
      <c r="D340" s="329"/>
      <c r="E340" s="231" t="s">
        <v>10</v>
      </c>
      <c r="F340" s="255"/>
    </row>
    <row r="341" spans="1:9" ht="18.75" thickBot="1">
      <c r="A341" s="155" t="s">
        <v>362</v>
      </c>
      <c r="B341" s="40" t="s">
        <v>181</v>
      </c>
      <c r="C341" s="353"/>
      <c r="D341" s="338"/>
      <c r="E341" s="232" t="s">
        <v>10</v>
      </c>
      <c r="F341" s="262"/>
    </row>
    <row r="342" spans="1:9" ht="18.75" thickBot="1">
      <c r="A342" s="394"/>
      <c r="B342" s="395"/>
      <c r="C342" s="395"/>
      <c r="D342" s="395"/>
      <c r="E342" s="395"/>
      <c r="F342" s="396"/>
    </row>
    <row r="343" spans="1:9" ht="18.75" thickBot="1">
      <c r="A343" s="365"/>
      <c r="B343" s="366"/>
      <c r="C343" s="321" t="s">
        <v>4</v>
      </c>
      <c r="D343" s="321" t="s">
        <v>5</v>
      </c>
      <c r="E343" s="324" t="s">
        <v>6</v>
      </c>
      <c r="F343" s="318"/>
    </row>
    <row r="344" spans="1:9" ht="15.75" thickBot="1">
      <c r="A344" s="374" t="s">
        <v>363</v>
      </c>
      <c r="B344" s="397" t="s">
        <v>8</v>
      </c>
      <c r="C344" s="322"/>
      <c r="D344" s="322"/>
      <c r="E344" s="325"/>
      <c r="F344" s="320"/>
    </row>
    <row r="345" spans="1:9" ht="18.75" thickBot="1">
      <c r="A345" s="380"/>
      <c r="B345" s="398"/>
      <c r="C345" s="379"/>
      <c r="D345" s="379"/>
      <c r="E345" s="285" t="s">
        <v>10</v>
      </c>
      <c r="F345" s="136" t="s">
        <v>11</v>
      </c>
    </row>
    <row r="346" spans="1:9" ht="72.75" thickBot="1">
      <c r="A346" s="6" t="s">
        <v>364</v>
      </c>
      <c r="B346" s="441">
        <v>11000000</v>
      </c>
      <c r="C346" s="303">
        <v>6.3636363636363633</v>
      </c>
      <c r="D346" s="220">
        <f>I346*19%+I346</f>
        <v>832999.9995240001</v>
      </c>
      <c r="E346" s="243"/>
      <c r="F346" s="9"/>
      <c r="H346" s="310">
        <v>6.3636363600000001</v>
      </c>
      <c r="I346" s="309">
        <f>B346*H346/100</f>
        <v>699999.9996000001</v>
      </c>
    </row>
    <row r="347" spans="1:9" ht="72">
      <c r="A347" s="10" t="s">
        <v>365</v>
      </c>
      <c r="B347" s="442">
        <v>5500000</v>
      </c>
      <c r="C347" s="304">
        <v>18.18181818181818</v>
      </c>
      <c r="D347" s="220">
        <f t="shared" ref="D347:D353" si="3">I347*19%+I347</f>
        <v>1190000.00119</v>
      </c>
      <c r="E347" s="13"/>
      <c r="F347" s="14"/>
      <c r="H347" s="311">
        <v>18.181818199999999</v>
      </c>
      <c r="I347" s="309">
        <f t="shared" ref="I347:I353" si="4">B347*H347/100</f>
        <v>1000000.0009999999</v>
      </c>
    </row>
    <row r="348" spans="1:9" ht="90.75" thickBot="1">
      <c r="A348" s="10" t="s">
        <v>366</v>
      </c>
      <c r="B348" s="442">
        <v>12900000</v>
      </c>
      <c r="C348" s="305">
        <v>5.4263565891472867</v>
      </c>
      <c r="D348" s="220">
        <f t="shared" si="3"/>
        <v>833000.00013090007</v>
      </c>
      <c r="E348" s="13"/>
      <c r="F348" s="14"/>
      <c r="H348" s="312">
        <v>5.4263565900000001</v>
      </c>
      <c r="I348" s="309">
        <f t="shared" si="4"/>
        <v>700000.00011000002</v>
      </c>
    </row>
    <row r="349" spans="1:9" ht="90.75" thickBot="1">
      <c r="A349" s="10" t="s">
        <v>367</v>
      </c>
      <c r="B349" s="442">
        <v>12400000</v>
      </c>
      <c r="C349" s="305">
        <v>5.645161290322581</v>
      </c>
      <c r="D349" s="220">
        <f t="shared" si="3"/>
        <v>832999.99995239987</v>
      </c>
      <c r="E349" s="13"/>
      <c r="F349" s="14"/>
      <c r="H349" s="312">
        <v>5.6451612899999999</v>
      </c>
      <c r="I349" s="309">
        <f t="shared" si="4"/>
        <v>699999.99995999993</v>
      </c>
    </row>
    <row r="350" spans="1:9" ht="90.75" thickBot="1">
      <c r="A350" s="10" t="s">
        <v>368</v>
      </c>
      <c r="B350" s="442">
        <v>213900000</v>
      </c>
      <c r="C350" s="305">
        <v>3</v>
      </c>
      <c r="D350" s="220">
        <f t="shared" si="3"/>
        <v>7636230</v>
      </c>
      <c r="E350" s="13"/>
      <c r="F350" s="14"/>
      <c r="H350" s="312">
        <v>3</v>
      </c>
      <c r="I350" s="309">
        <f t="shared" si="4"/>
        <v>6417000</v>
      </c>
    </row>
    <row r="351" spans="1:9" ht="90">
      <c r="A351" s="10" t="s">
        <v>369</v>
      </c>
      <c r="B351" s="442">
        <v>66500000</v>
      </c>
      <c r="C351" s="305">
        <v>3</v>
      </c>
      <c r="D351" s="220">
        <f t="shared" si="3"/>
        <v>2374050</v>
      </c>
      <c r="E351" s="13"/>
      <c r="F351" s="14"/>
      <c r="H351" s="312">
        <v>3</v>
      </c>
      <c r="I351" s="309">
        <f t="shared" si="4"/>
        <v>1995000</v>
      </c>
    </row>
    <row r="352" spans="1:9" ht="72.75" thickBot="1">
      <c r="A352" s="10" t="s">
        <v>370</v>
      </c>
      <c r="B352" s="442">
        <v>19900000</v>
      </c>
      <c r="C352" s="305">
        <v>3.5175879396984926</v>
      </c>
      <c r="D352" s="220">
        <f t="shared" si="3"/>
        <v>833000.00007139996</v>
      </c>
      <c r="E352" s="13"/>
      <c r="F352" s="14"/>
      <c r="H352" s="312">
        <v>3.5175879399999999</v>
      </c>
      <c r="I352" s="309">
        <f t="shared" si="4"/>
        <v>700000.00005999999</v>
      </c>
    </row>
    <row r="353" spans="1:9" ht="108.75" thickBot="1">
      <c r="A353" s="16" t="s">
        <v>371</v>
      </c>
      <c r="B353" s="443">
        <v>8900000</v>
      </c>
      <c r="C353" s="305">
        <v>5</v>
      </c>
      <c r="D353" s="220">
        <f t="shared" si="3"/>
        <v>529550</v>
      </c>
      <c r="E353" s="19"/>
      <c r="F353" s="20"/>
      <c r="H353" s="312">
        <v>5</v>
      </c>
      <c r="I353" s="309">
        <f t="shared" si="4"/>
        <v>445000</v>
      </c>
    </row>
    <row r="354" spans="1:9" ht="18.75" thickBot="1">
      <c r="A354" s="156" t="s">
        <v>372</v>
      </c>
      <c r="B354" s="157">
        <f>SUM(B346:B353)</f>
        <v>351000000</v>
      </c>
      <c r="C354" s="158"/>
      <c r="D354" s="100"/>
      <c r="E354" s="100"/>
      <c r="F354" s="101"/>
    </row>
    <row r="355" spans="1:9" ht="18.75" thickBot="1">
      <c r="A355" s="384"/>
      <c r="B355" s="385"/>
      <c r="C355" s="385"/>
      <c r="D355" s="385"/>
      <c r="E355" s="385"/>
      <c r="F355" s="393"/>
    </row>
    <row r="356" spans="1:9" ht="18.75" thickBot="1">
      <c r="A356" s="365"/>
      <c r="B356" s="370"/>
      <c r="C356" s="370"/>
      <c r="D356" s="366"/>
      <c r="E356" s="330" t="s">
        <v>23</v>
      </c>
      <c r="F356" s="331"/>
    </row>
    <row r="357" spans="1:9" ht="18.75" thickBot="1">
      <c r="A357" s="159" t="s">
        <v>261</v>
      </c>
      <c r="B357" s="160" t="s">
        <v>324</v>
      </c>
      <c r="C357" s="330" t="s">
        <v>26</v>
      </c>
      <c r="D357" s="332"/>
      <c r="E357" s="32" t="s">
        <v>10</v>
      </c>
      <c r="F357" s="32" t="s">
        <v>11</v>
      </c>
    </row>
    <row r="358" spans="1:9" ht="119.25" customHeight="1">
      <c r="A358" s="33" t="s">
        <v>373</v>
      </c>
      <c r="B358" s="45">
        <v>2000000000</v>
      </c>
      <c r="C358" s="349"/>
      <c r="D358" s="329"/>
      <c r="E358" s="231"/>
      <c r="F358" s="231" t="s">
        <v>374</v>
      </c>
    </row>
    <row r="359" spans="1:9" ht="72">
      <c r="A359" s="36" t="s">
        <v>304</v>
      </c>
      <c r="B359" s="161" t="s">
        <v>326</v>
      </c>
      <c r="C359" s="349"/>
      <c r="D359" s="329"/>
      <c r="E359" s="231" t="s">
        <v>10</v>
      </c>
      <c r="F359" s="255"/>
    </row>
    <row r="360" spans="1:9" ht="90">
      <c r="A360" s="36" t="s">
        <v>306</v>
      </c>
      <c r="B360" s="161" t="s">
        <v>326</v>
      </c>
      <c r="C360" s="349"/>
      <c r="D360" s="329"/>
      <c r="E360" s="231" t="s">
        <v>10</v>
      </c>
      <c r="F360" s="255"/>
    </row>
    <row r="361" spans="1:9" ht="18">
      <c r="A361" s="36" t="s">
        <v>375</v>
      </c>
      <c r="B361" s="61" t="s">
        <v>376</v>
      </c>
      <c r="C361" s="349"/>
      <c r="D361" s="329"/>
      <c r="E361" s="231" t="s">
        <v>10</v>
      </c>
      <c r="F361" s="255"/>
    </row>
    <row r="362" spans="1:9" ht="18">
      <c r="A362" s="36" t="s">
        <v>377</v>
      </c>
      <c r="B362" s="61" t="s">
        <v>376</v>
      </c>
      <c r="C362" s="349"/>
      <c r="D362" s="329"/>
      <c r="E362" s="231" t="s">
        <v>10</v>
      </c>
      <c r="F362" s="255"/>
    </row>
    <row r="363" spans="1:9" ht="18">
      <c r="A363" s="36" t="s">
        <v>378</v>
      </c>
      <c r="B363" s="61" t="s">
        <v>376</v>
      </c>
      <c r="C363" s="349"/>
      <c r="D363" s="329"/>
      <c r="E363" s="231" t="s">
        <v>10</v>
      </c>
      <c r="F363" s="255"/>
    </row>
    <row r="364" spans="1:9" ht="18">
      <c r="A364" s="36" t="s">
        <v>379</v>
      </c>
      <c r="B364" s="61" t="s">
        <v>376</v>
      </c>
      <c r="C364" s="349"/>
      <c r="D364" s="329"/>
      <c r="E364" s="231" t="s">
        <v>10</v>
      </c>
      <c r="F364" s="255"/>
    </row>
    <row r="365" spans="1:9" ht="18">
      <c r="A365" s="36" t="s">
        <v>30</v>
      </c>
      <c r="B365" s="61" t="s">
        <v>376</v>
      </c>
      <c r="C365" s="349"/>
      <c r="D365" s="329"/>
      <c r="E365" s="231" t="s">
        <v>10</v>
      </c>
      <c r="F365" s="255"/>
    </row>
    <row r="366" spans="1:9" ht="18">
      <c r="A366" s="36" t="s">
        <v>380</v>
      </c>
      <c r="B366" s="37" t="s">
        <v>381</v>
      </c>
      <c r="C366" s="349"/>
      <c r="D366" s="329"/>
      <c r="E366" s="231" t="s">
        <v>10</v>
      </c>
      <c r="F366" s="255"/>
    </row>
    <row r="367" spans="1:9" ht="18">
      <c r="A367" s="36" t="s">
        <v>382</v>
      </c>
      <c r="B367" s="37" t="s">
        <v>10</v>
      </c>
      <c r="C367" s="349"/>
      <c r="D367" s="329"/>
      <c r="E367" s="231" t="s">
        <v>10</v>
      </c>
      <c r="F367" s="255"/>
    </row>
    <row r="368" spans="1:9" ht="18">
      <c r="A368" s="36" t="s">
        <v>383</v>
      </c>
      <c r="B368" s="37" t="s">
        <v>10</v>
      </c>
      <c r="C368" s="349"/>
      <c r="D368" s="329"/>
      <c r="E368" s="231" t="s">
        <v>10</v>
      </c>
      <c r="F368" s="255"/>
    </row>
    <row r="369" spans="1:7" ht="36">
      <c r="A369" s="36" t="s">
        <v>384</v>
      </c>
      <c r="B369" s="162" t="s">
        <v>10</v>
      </c>
      <c r="C369" s="349"/>
      <c r="D369" s="329"/>
      <c r="E369" s="231" t="s">
        <v>385</v>
      </c>
      <c r="F369" s="255"/>
      <c r="G369" s="250"/>
    </row>
    <row r="370" spans="1:7" ht="54">
      <c r="A370" s="36" t="s">
        <v>386</v>
      </c>
      <c r="B370" s="37" t="s">
        <v>10</v>
      </c>
      <c r="C370" s="349"/>
      <c r="D370" s="329"/>
      <c r="E370" s="231" t="s">
        <v>10</v>
      </c>
      <c r="F370" s="255"/>
    </row>
    <row r="371" spans="1:7" ht="87.75" customHeight="1">
      <c r="A371" s="36" t="s">
        <v>387</v>
      </c>
      <c r="B371" s="37" t="s">
        <v>10</v>
      </c>
      <c r="C371" s="349"/>
      <c r="D371" s="329"/>
      <c r="E371" s="231" t="s">
        <v>388</v>
      </c>
      <c r="F371" s="255"/>
    </row>
    <row r="372" spans="1:7" ht="86.25" customHeight="1" thickBot="1">
      <c r="A372" s="39" t="s">
        <v>389</v>
      </c>
      <c r="B372" s="111" t="s">
        <v>324</v>
      </c>
      <c r="C372" s="351"/>
      <c r="D372" s="352"/>
      <c r="E372" s="246"/>
      <c r="F372" s="283" t="s">
        <v>390</v>
      </c>
    </row>
    <row r="373" spans="1:7" ht="18">
      <c r="A373" s="42" t="s">
        <v>391</v>
      </c>
      <c r="B373" s="163"/>
      <c r="C373" s="340"/>
      <c r="D373" s="340"/>
      <c r="E373" s="233"/>
      <c r="F373" s="263"/>
    </row>
    <row r="374" spans="1:7" ht="75.75" customHeight="1">
      <c r="A374" s="33" t="s">
        <v>392</v>
      </c>
      <c r="B374" s="164"/>
      <c r="C374" s="333"/>
      <c r="D374" s="334"/>
      <c r="E374" s="230" t="s">
        <v>393</v>
      </c>
      <c r="F374" s="261"/>
    </row>
    <row r="375" spans="1:7" ht="54.75" thickBot="1">
      <c r="A375" s="36" t="s">
        <v>394</v>
      </c>
      <c r="B375" s="165" t="s">
        <v>324</v>
      </c>
      <c r="C375" s="328"/>
      <c r="D375" s="329"/>
      <c r="E375" s="231" t="s">
        <v>10</v>
      </c>
      <c r="F375" s="255"/>
    </row>
    <row r="376" spans="1:7" ht="73.5" customHeight="1">
      <c r="A376" s="166" t="s">
        <v>395</v>
      </c>
      <c r="B376" s="165"/>
      <c r="C376" s="328"/>
      <c r="D376" s="329"/>
      <c r="E376" s="230" t="s">
        <v>393</v>
      </c>
      <c r="F376" s="255"/>
    </row>
    <row r="377" spans="1:7" ht="36.75" thickBot="1">
      <c r="A377" s="36" t="s">
        <v>396</v>
      </c>
      <c r="B377" s="165"/>
      <c r="C377" s="328"/>
      <c r="D377" s="329"/>
      <c r="E377" s="231" t="s">
        <v>397</v>
      </c>
      <c r="F377" s="255"/>
    </row>
    <row r="378" spans="1:7" ht="90">
      <c r="A378" s="10" t="s">
        <v>398</v>
      </c>
      <c r="B378" s="165"/>
      <c r="C378" s="328"/>
      <c r="D378" s="329"/>
      <c r="E378" s="230" t="s">
        <v>393</v>
      </c>
      <c r="F378" s="255"/>
    </row>
    <row r="379" spans="1:7" ht="144">
      <c r="A379" s="10" t="s">
        <v>399</v>
      </c>
      <c r="B379" s="165"/>
      <c r="C379" s="328"/>
      <c r="D379" s="329"/>
      <c r="E379" s="231" t="s">
        <v>400</v>
      </c>
      <c r="F379" s="255"/>
    </row>
    <row r="380" spans="1:7" ht="36">
      <c r="A380" s="166" t="s">
        <v>401</v>
      </c>
      <c r="B380" s="165"/>
      <c r="C380" s="328"/>
      <c r="D380" s="329"/>
      <c r="E380" s="231" t="s">
        <v>10</v>
      </c>
      <c r="F380" s="255"/>
    </row>
    <row r="381" spans="1:7" ht="36">
      <c r="A381" s="36" t="s">
        <v>402</v>
      </c>
      <c r="B381" s="165"/>
      <c r="C381" s="328"/>
      <c r="D381" s="329"/>
      <c r="E381" s="231" t="s">
        <v>10</v>
      </c>
      <c r="F381" s="255"/>
    </row>
    <row r="382" spans="1:7" ht="18">
      <c r="A382" s="166" t="s">
        <v>106</v>
      </c>
      <c r="B382" s="165"/>
      <c r="C382" s="328"/>
      <c r="D382" s="329"/>
      <c r="E382" s="231" t="s">
        <v>10</v>
      </c>
      <c r="F382" s="255"/>
    </row>
    <row r="383" spans="1:7" ht="18">
      <c r="A383" s="166" t="s">
        <v>403</v>
      </c>
      <c r="B383" s="165"/>
      <c r="C383" s="328"/>
      <c r="D383" s="329"/>
      <c r="E383" s="231" t="s">
        <v>10</v>
      </c>
      <c r="F383" s="255"/>
    </row>
    <row r="384" spans="1:7" ht="252.75" thickBot="1">
      <c r="A384" s="16" t="s">
        <v>404</v>
      </c>
      <c r="B384" s="167"/>
      <c r="C384" s="337"/>
      <c r="D384" s="338"/>
      <c r="E384" s="232" t="s">
        <v>10</v>
      </c>
      <c r="F384" s="262"/>
    </row>
    <row r="385" spans="1:8" ht="18.75" thickBot="1">
      <c r="A385" s="168" t="s">
        <v>355</v>
      </c>
      <c r="B385" s="169" t="s">
        <v>356</v>
      </c>
      <c r="C385" s="401"/>
      <c r="D385" s="401"/>
      <c r="E385" s="239"/>
      <c r="F385" s="284"/>
    </row>
    <row r="386" spans="1:8" ht="18.75" thickBot="1">
      <c r="A386" s="170" t="s">
        <v>405</v>
      </c>
      <c r="B386" s="171" t="s">
        <v>406</v>
      </c>
      <c r="C386" s="340"/>
      <c r="D386" s="340"/>
      <c r="E386" s="233" t="s">
        <v>10</v>
      </c>
      <c r="F386" s="263"/>
    </row>
    <row r="387" spans="1:8" ht="18.75" thickBot="1">
      <c r="A387" s="402"/>
      <c r="B387" s="403"/>
      <c r="C387" s="403"/>
      <c r="D387" s="403"/>
      <c r="E387" s="403"/>
      <c r="F387" s="404"/>
    </row>
    <row r="388" spans="1:8" ht="18.75" thickBot="1">
      <c r="A388" s="172" t="s">
        <v>407</v>
      </c>
      <c r="B388" s="173"/>
      <c r="C388" s="405"/>
      <c r="D388" s="405"/>
      <c r="E388" s="282"/>
      <c r="F388" s="174"/>
    </row>
    <row r="389" spans="1:8" ht="126.75" thickBot="1">
      <c r="A389" s="175" t="s">
        <v>408</v>
      </c>
      <c r="B389" s="176">
        <v>780400</v>
      </c>
      <c r="C389" s="350"/>
      <c r="D389" s="340"/>
      <c r="E389" s="241"/>
      <c r="F389" s="44"/>
    </row>
    <row r="390" spans="1:8" ht="18">
      <c r="A390" s="399"/>
      <c r="B390" s="399"/>
      <c r="C390" s="399"/>
      <c r="D390" s="399"/>
      <c r="E390" s="399"/>
      <c r="F390" s="399"/>
    </row>
    <row r="391" spans="1:8" ht="18.75" thickBot="1">
      <c r="A391" s="365"/>
      <c r="B391" s="366"/>
      <c r="C391" s="322" t="s">
        <v>4</v>
      </c>
      <c r="D391" s="322" t="s">
        <v>5</v>
      </c>
      <c r="E391" s="400" t="s">
        <v>6</v>
      </c>
      <c r="F391" s="319"/>
    </row>
    <row r="392" spans="1:8" ht="15.75" thickBot="1">
      <c r="A392" s="374" t="s">
        <v>409</v>
      </c>
      <c r="B392" s="367" t="s">
        <v>8</v>
      </c>
      <c r="C392" s="322"/>
      <c r="D392" s="322"/>
      <c r="E392" s="325"/>
      <c r="F392" s="320"/>
    </row>
    <row r="393" spans="1:8" ht="18.75" thickBot="1">
      <c r="A393" s="375"/>
      <c r="B393" s="368"/>
      <c r="C393" s="323"/>
      <c r="D393" s="323"/>
      <c r="E393" s="226" t="s">
        <v>10</v>
      </c>
      <c r="F393" s="5" t="s">
        <v>11</v>
      </c>
    </row>
    <row r="394" spans="1:8" ht="342">
      <c r="A394" s="6" t="s">
        <v>410</v>
      </c>
      <c r="B394" s="306">
        <v>500000000</v>
      </c>
      <c r="C394" s="307">
        <v>10</v>
      </c>
      <c r="D394" s="298">
        <f>H394*1.19</f>
        <v>59500000</v>
      </c>
      <c r="E394" s="227" t="s">
        <v>10</v>
      </c>
      <c r="F394" s="9"/>
      <c r="H394" s="309">
        <f>B394*C394/100</f>
        <v>50000000</v>
      </c>
    </row>
    <row r="395" spans="1:8" ht="36">
      <c r="A395" s="102" t="s">
        <v>225</v>
      </c>
      <c r="B395" s="177"/>
      <c r="C395" s="12"/>
      <c r="D395" s="13"/>
      <c r="E395" s="228" t="s">
        <v>411</v>
      </c>
      <c r="F395" s="14"/>
    </row>
    <row r="396" spans="1:8" ht="144">
      <c r="A396" s="102" t="s">
        <v>412</v>
      </c>
      <c r="B396" s="177"/>
      <c r="C396" s="12"/>
      <c r="D396" s="13"/>
      <c r="E396" s="228" t="s">
        <v>10</v>
      </c>
      <c r="F396" s="14"/>
    </row>
    <row r="397" spans="1:8" ht="18">
      <c r="A397" s="102" t="s">
        <v>413</v>
      </c>
      <c r="B397" s="58" t="s">
        <v>414</v>
      </c>
      <c r="C397" s="12"/>
      <c r="D397" s="13"/>
      <c r="E397" s="228" t="s">
        <v>10</v>
      </c>
      <c r="F397" s="14"/>
    </row>
    <row r="398" spans="1:8" ht="18">
      <c r="A398" s="36" t="s">
        <v>415</v>
      </c>
      <c r="B398" s="54" t="s">
        <v>414</v>
      </c>
      <c r="C398" s="12"/>
      <c r="D398" s="13"/>
      <c r="E398" s="228" t="s">
        <v>10</v>
      </c>
      <c r="F398" s="14"/>
    </row>
    <row r="399" spans="1:8" ht="72.75" thickBot="1">
      <c r="A399" s="36" t="s">
        <v>416</v>
      </c>
      <c r="B399" s="46"/>
      <c r="C399" s="12"/>
      <c r="D399" s="13"/>
      <c r="E399" s="228" t="s">
        <v>10</v>
      </c>
      <c r="F399" s="14"/>
    </row>
    <row r="400" spans="1:8" ht="19.5" thickBot="1">
      <c r="A400" s="178" t="s">
        <v>202</v>
      </c>
      <c r="B400" s="37">
        <v>1</v>
      </c>
      <c r="C400" s="12"/>
      <c r="D400" s="13"/>
      <c r="E400" s="13"/>
      <c r="F400" s="14"/>
    </row>
    <row r="401" spans="1:6" ht="19.5" thickBot="1">
      <c r="A401" s="179" t="s">
        <v>203</v>
      </c>
      <c r="B401" s="37">
        <v>1</v>
      </c>
      <c r="C401" s="12"/>
      <c r="D401" s="13"/>
      <c r="E401" s="13"/>
      <c r="F401" s="14"/>
    </row>
    <row r="402" spans="1:6" ht="19.5" thickBot="1">
      <c r="A402" s="179" t="s">
        <v>204</v>
      </c>
      <c r="B402" s="37">
        <v>1</v>
      </c>
      <c r="C402" s="12"/>
      <c r="D402" s="13"/>
      <c r="E402" s="13"/>
      <c r="F402" s="14"/>
    </row>
    <row r="403" spans="1:6" ht="19.5" thickBot="1">
      <c r="A403" s="179" t="s">
        <v>417</v>
      </c>
      <c r="B403" s="37">
        <v>1</v>
      </c>
      <c r="C403" s="12"/>
      <c r="D403" s="13"/>
      <c r="E403" s="13"/>
      <c r="F403" s="14"/>
    </row>
    <row r="404" spans="1:6" ht="19.5" thickBot="1">
      <c r="A404" s="179" t="s">
        <v>206</v>
      </c>
      <c r="B404" s="37">
        <v>1</v>
      </c>
      <c r="C404" s="12"/>
      <c r="D404" s="13"/>
      <c r="E404" s="13"/>
      <c r="F404" s="14"/>
    </row>
    <row r="405" spans="1:6" ht="19.5" thickBot="1">
      <c r="A405" s="179" t="s">
        <v>207</v>
      </c>
      <c r="B405" s="37">
        <v>1</v>
      </c>
      <c r="C405" s="12"/>
      <c r="D405" s="13"/>
      <c r="E405" s="13"/>
      <c r="F405" s="14"/>
    </row>
    <row r="406" spans="1:6" ht="19.5" thickBot="1">
      <c r="A406" s="179" t="s">
        <v>208</v>
      </c>
      <c r="B406" s="37">
        <v>1</v>
      </c>
      <c r="C406" s="12"/>
      <c r="D406" s="13"/>
      <c r="E406" s="13"/>
      <c r="F406" s="14"/>
    </row>
    <row r="407" spans="1:6" ht="19.5" thickBot="1">
      <c r="A407" s="179" t="s">
        <v>418</v>
      </c>
      <c r="B407" s="37">
        <v>1</v>
      </c>
      <c r="C407" s="12"/>
      <c r="D407" s="13"/>
      <c r="E407" s="13"/>
      <c r="F407" s="14"/>
    </row>
    <row r="408" spans="1:6" ht="19.5" thickBot="1">
      <c r="A408" s="179" t="s">
        <v>419</v>
      </c>
      <c r="B408" s="37">
        <v>1</v>
      </c>
      <c r="C408" s="12"/>
      <c r="D408" s="13"/>
      <c r="E408" s="13"/>
      <c r="F408" s="14"/>
    </row>
    <row r="409" spans="1:6" ht="19.5" thickBot="1">
      <c r="A409" s="179" t="s">
        <v>420</v>
      </c>
      <c r="B409" s="37">
        <v>1</v>
      </c>
      <c r="C409" s="12"/>
      <c r="D409" s="13"/>
      <c r="E409" s="13"/>
      <c r="F409" s="14"/>
    </row>
    <row r="410" spans="1:6" ht="19.5" thickBot="1">
      <c r="A410" s="179" t="s">
        <v>421</v>
      </c>
      <c r="B410" s="37">
        <v>1</v>
      </c>
      <c r="C410" s="12"/>
      <c r="D410" s="13"/>
      <c r="E410" s="13"/>
      <c r="F410" s="14"/>
    </row>
    <row r="411" spans="1:6" ht="19.5" thickBot="1">
      <c r="A411" s="179" t="s">
        <v>422</v>
      </c>
      <c r="B411" s="37">
        <v>1</v>
      </c>
      <c r="C411" s="12"/>
      <c r="D411" s="13"/>
      <c r="E411" s="13"/>
      <c r="F411" s="14"/>
    </row>
    <row r="412" spans="1:6" ht="19.5" thickBot="1">
      <c r="A412" s="179" t="s">
        <v>423</v>
      </c>
      <c r="B412" s="37">
        <v>1</v>
      </c>
      <c r="C412" s="12"/>
      <c r="D412" s="13"/>
      <c r="E412" s="13"/>
      <c r="F412" s="14"/>
    </row>
    <row r="413" spans="1:6" ht="19.5" thickBot="1">
      <c r="A413" s="179" t="s">
        <v>424</v>
      </c>
      <c r="B413" s="37">
        <v>1</v>
      </c>
      <c r="C413" s="12"/>
      <c r="D413" s="13"/>
      <c r="E413" s="13"/>
      <c r="F413" s="14"/>
    </row>
    <row r="414" spans="1:6" ht="19.5" thickBot="1">
      <c r="A414" s="179" t="s">
        <v>425</v>
      </c>
      <c r="B414" s="180">
        <v>1</v>
      </c>
      <c r="C414" s="138"/>
      <c r="D414" s="139"/>
      <c r="E414" s="139"/>
      <c r="F414" s="140"/>
    </row>
    <row r="415" spans="1:6" ht="18.75" thickBot="1">
      <c r="A415" s="181" t="s">
        <v>426</v>
      </c>
      <c r="B415" s="182">
        <f>SUM(B400:B414)</f>
        <v>15</v>
      </c>
      <c r="C415" s="18"/>
      <c r="D415" s="19"/>
      <c r="E415" s="19"/>
      <c r="F415" s="20"/>
    </row>
    <row r="416" spans="1:6" ht="18.75" thickBot="1">
      <c r="A416" s="406"/>
      <c r="B416" s="407"/>
      <c r="C416" s="407"/>
      <c r="D416" s="407"/>
      <c r="E416" s="407"/>
      <c r="F416" s="408"/>
    </row>
    <row r="417" spans="1:6" ht="18.75" thickBot="1">
      <c r="A417" s="409"/>
      <c r="B417" s="386"/>
      <c r="C417" s="386"/>
      <c r="D417" s="387"/>
      <c r="E417" s="410" t="s">
        <v>23</v>
      </c>
      <c r="F417" s="411"/>
    </row>
    <row r="418" spans="1:6" ht="18.75" thickBot="1">
      <c r="A418" s="42" t="s">
        <v>427</v>
      </c>
      <c r="B418" s="183"/>
      <c r="C418" s="330" t="s">
        <v>26</v>
      </c>
      <c r="D418" s="332"/>
      <c r="E418" s="229" t="s">
        <v>10</v>
      </c>
      <c r="F418" s="32" t="s">
        <v>11</v>
      </c>
    </row>
    <row r="419" spans="1:6" ht="144">
      <c r="A419" s="33" t="s">
        <v>428</v>
      </c>
      <c r="B419" s="184" t="s">
        <v>56</v>
      </c>
      <c r="C419" s="356"/>
      <c r="D419" s="334"/>
      <c r="E419" s="230" t="s">
        <v>10</v>
      </c>
      <c r="F419" s="35"/>
    </row>
    <row r="420" spans="1:6" ht="270">
      <c r="A420" s="102" t="s">
        <v>429</v>
      </c>
      <c r="B420" s="185" t="s">
        <v>430</v>
      </c>
      <c r="C420" s="349"/>
      <c r="D420" s="329"/>
      <c r="E420" s="231" t="s">
        <v>431</v>
      </c>
      <c r="F420" s="38"/>
    </row>
    <row r="421" spans="1:6" ht="162">
      <c r="A421" s="102" t="s">
        <v>432</v>
      </c>
      <c r="B421" s="185" t="s">
        <v>430</v>
      </c>
      <c r="C421" s="349"/>
      <c r="D421" s="329"/>
      <c r="E421" s="231" t="s">
        <v>433</v>
      </c>
      <c r="F421" s="38"/>
    </row>
    <row r="422" spans="1:6" ht="36">
      <c r="A422" s="36" t="s">
        <v>434</v>
      </c>
      <c r="B422" s="185" t="s">
        <v>56</v>
      </c>
      <c r="C422" s="349"/>
      <c r="D422" s="329"/>
      <c r="E422" s="231" t="s">
        <v>10</v>
      </c>
      <c r="F422" s="38"/>
    </row>
    <row r="423" spans="1:6" ht="36">
      <c r="A423" s="36" t="s">
        <v>435</v>
      </c>
      <c r="B423" s="185" t="s">
        <v>56</v>
      </c>
      <c r="C423" s="349"/>
      <c r="D423" s="329"/>
      <c r="E423" s="231" t="s">
        <v>10</v>
      </c>
      <c r="F423" s="38"/>
    </row>
    <row r="424" spans="1:6" ht="54">
      <c r="A424" s="36" t="s">
        <v>436</v>
      </c>
      <c r="B424" s="185" t="s">
        <v>56</v>
      </c>
      <c r="C424" s="349"/>
      <c r="D424" s="329"/>
      <c r="E424" s="231" t="s">
        <v>10</v>
      </c>
      <c r="F424" s="38"/>
    </row>
    <row r="425" spans="1:6" ht="36">
      <c r="A425" s="36" t="s">
        <v>437</v>
      </c>
      <c r="B425" s="185" t="s">
        <v>56</v>
      </c>
      <c r="C425" s="349"/>
      <c r="D425" s="329"/>
      <c r="E425" s="231" t="s">
        <v>10</v>
      </c>
      <c r="F425" s="38"/>
    </row>
    <row r="426" spans="1:6" ht="18">
      <c r="A426" s="36" t="s">
        <v>438</v>
      </c>
      <c r="B426" s="185" t="s">
        <v>56</v>
      </c>
      <c r="C426" s="349"/>
      <c r="D426" s="329"/>
      <c r="E426" s="231" t="s">
        <v>10</v>
      </c>
      <c r="F426" s="38"/>
    </row>
    <row r="427" spans="1:6" ht="18.75" thickBot="1">
      <c r="A427" s="39" t="s">
        <v>439</v>
      </c>
      <c r="B427" s="186" t="s">
        <v>56</v>
      </c>
      <c r="C427" s="353"/>
      <c r="D427" s="338"/>
      <c r="E427" s="232" t="s">
        <v>10</v>
      </c>
      <c r="F427" s="41"/>
    </row>
    <row r="428" spans="1:6" ht="18.75" thickBot="1">
      <c r="A428" s="187"/>
      <c r="B428" s="188"/>
      <c r="C428" s="348"/>
      <c r="D428" s="348"/>
      <c r="E428" s="240"/>
      <c r="F428" s="59"/>
    </row>
    <row r="429" spans="1:6" ht="18.75" thickBot="1">
      <c r="A429" s="187"/>
      <c r="B429" s="189"/>
      <c r="C429" s="190"/>
      <c r="E429" s="410" t="s">
        <v>23</v>
      </c>
      <c r="F429" s="411"/>
    </row>
    <row r="430" spans="1:6" ht="18.75" thickBot="1">
      <c r="A430" s="42" t="s">
        <v>440</v>
      </c>
      <c r="B430" s="191"/>
      <c r="C430" s="330" t="s">
        <v>26</v>
      </c>
      <c r="D430" s="332"/>
      <c r="E430" s="32" t="s">
        <v>10</v>
      </c>
      <c r="F430" s="32" t="s">
        <v>11</v>
      </c>
    </row>
    <row r="431" spans="1:6" ht="112.5" customHeight="1">
      <c r="A431" s="33" t="s">
        <v>441</v>
      </c>
      <c r="B431" s="82" t="s">
        <v>442</v>
      </c>
      <c r="C431" s="333" t="s">
        <v>443</v>
      </c>
      <c r="D431" s="334"/>
      <c r="E431" s="231" t="s">
        <v>431</v>
      </c>
      <c r="F431" s="261"/>
    </row>
    <row r="432" spans="1:6" ht="75" customHeight="1">
      <c r="A432" s="36" t="s">
        <v>444</v>
      </c>
      <c r="B432" s="80" t="s">
        <v>445</v>
      </c>
      <c r="C432" s="412" t="s">
        <v>443</v>
      </c>
      <c r="D432" s="349"/>
      <c r="E432" s="281" t="s">
        <v>446</v>
      </c>
      <c r="F432" s="255"/>
    </row>
    <row r="433" spans="1:6" ht="99.75" customHeight="1">
      <c r="A433" s="36" t="s">
        <v>447</v>
      </c>
      <c r="B433" s="80" t="s">
        <v>448</v>
      </c>
      <c r="C433" s="412"/>
      <c r="D433" s="349"/>
      <c r="E433" s="231" t="s">
        <v>433</v>
      </c>
      <c r="F433" s="255"/>
    </row>
    <row r="434" spans="1:6" ht="94.5" customHeight="1">
      <c r="A434" s="36" t="s">
        <v>449</v>
      </c>
      <c r="B434" s="80" t="s">
        <v>450</v>
      </c>
      <c r="C434" s="328"/>
      <c r="D434" s="329"/>
      <c r="E434" s="231"/>
      <c r="F434" s="231" t="s">
        <v>228</v>
      </c>
    </row>
    <row r="435" spans="1:6" ht="195">
      <c r="A435" s="36" t="s">
        <v>451</v>
      </c>
      <c r="B435" s="58" t="s">
        <v>452</v>
      </c>
      <c r="C435" s="328"/>
      <c r="D435" s="329"/>
      <c r="E435" s="264" t="s">
        <v>453</v>
      </c>
      <c r="F435" s="255"/>
    </row>
    <row r="436" spans="1:6" ht="54.75" customHeight="1">
      <c r="A436" s="36" t="s">
        <v>454</v>
      </c>
      <c r="B436" s="80" t="s">
        <v>455</v>
      </c>
      <c r="C436" s="328"/>
      <c r="D436" s="329"/>
      <c r="E436" s="231" t="s">
        <v>10</v>
      </c>
      <c r="F436" s="255"/>
    </row>
    <row r="437" spans="1:6" ht="375.75" customHeight="1">
      <c r="A437" s="36" t="s">
        <v>456</v>
      </c>
      <c r="B437" s="80" t="s">
        <v>457</v>
      </c>
      <c r="C437" s="328"/>
      <c r="D437" s="329"/>
      <c r="E437" s="231" t="s">
        <v>458</v>
      </c>
      <c r="F437" s="255"/>
    </row>
    <row r="438" spans="1:6" ht="36">
      <c r="A438" s="36" t="s">
        <v>459</v>
      </c>
      <c r="B438" s="80"/>
      <c r="C438" s="328"/>
      <c r="D438" s="329"/>
      <c r="E438" s="231"/>
      <c r="F438" s="255" t="s">
        <v>228</v>
      </c>
    </row>
    <row r="439" spans="1:6" ht="360">
      <c r="A439" s="36" t="s">
        <v>460</v>
      </c>
      <c r="B439" s="80"/>
      <c r="C439" s="328"/>
      <c r="D439" s="329"/>
      <c r="E439" s="231" t="s">
        <v>458</v>
      </c>
      <c r="F439" s="255"/>
    </row>
    <row r="440" spans="1:6" ht="108">
      <c r="A440" s="36" t="s">
        <v>461</v>
      </c>
      <c r="B440" s="114" t="s">
        <v>462</v>
      </c>
      <c r="C440" s="328"/>
      <c r="D440" s="329"/>
      <c r="E440" s="231" t="s">
        <v>458</v>
      </c>
      <c r="F440" s="255"/>
    </row>
    <row r="441" spans="1:6" ht="270">
      <c r="A441" s="36" t="s">
        <v>463</v>
      </c>
      <c r="B441" s="114" t="s">
        <v>464</v>
      </c>
      <c r="C441" s="328"/>
      <c r="D441" s="329"/>
      <c r="E441" s="231"/>
      <c r="F441" s="231" t="s">
        <v>228</v>
      </c>
    </row>
    <row r="442" spans="1:6" ht="126">
      <c r="A442" s="36" t="s">
        <v>465</v>
      </c>
      <c r="B442" s="110"/>
      <c r="C442" s="328"/>
      <c r="D442" s="329"/>
      <c r="E442" s="231" t="s">
        <v>10</v>
      </c>
      <c r="F442" s="255"/>
    </row>
    <row r="443" spans="1:6" ht="288.75" thickBot="1">
      <c r="A443" s="39" t="s">
        <v>466</v>
      </c>
      <c r="B443" s="111"/>
      <c r="C443" s="337"/>
      <c r="D443" s="338"/>
      <c r="E443" s="231" t="s">
        <v>467</v>
      </c>
      <c r="F443" s="262"/>
    </row>
    <row r="444" spans="1:6" ht="72.75" customHeight="1">
      <c r="A444" s="36" t="s">
        <v>468</v>
      </c>
      <c r="B444" s="80" t="s">
        <v>445</v>
      </c>
      <c r="C444" s="412"/>
      <c r="D444" s="349"/>
      <c r="E444" s="281" t="s">
        <v>469</v>
      </c>
      <c r="F444" s="255"/>
    </row>
    <row r="445" spans="1:6" ht="82.5" customHeight="1">
      <c r="A445" s="36" t="s">
        <v>470</v>
      </c>
      <c r="B445" s="80" t="s">
        <v>445</v>
      </c>
      <c r="C445" s="412"/>
      <c r="D445" s="349"/>
      <c r="E445" s="281" t="s">
        <v>471</v>
      </c>
      <c r="F445" s="255"/>
    </row>
    <row r="446" spans="1:6" ht="54.75" thickBot="1">
      <c r="A446" s="36" t="s">
        <v>472</v>
      </c>
      <c r="B446" s="80" t="s">
        <v>445</v>
      </c>
      <c r="C446" s="412"/>
      <c r="D446" s="349"/>
      <c r="E446" s="281" t="s">
        <v>446</v>
      </c>
      <c r="F446" s="255"/>
    </row>
    <row r="447" spans="1:6" ht="84.75" customHeight="1">
      <c r="A447" s="36" t="s">
        <v>473</v>
      </c>
      <c r="B447" s="80" t="s">
        <v>474</v>
      </c>
      <c r="C447" s="412"/>
      <c r="D447" s="349"/>
      <c r="E447" s="230"/>
      <c r="F447" s="255" t="s">
        <v>228</v>
      </c>
    </row>
    <row r="448" spans="1:6" ht="84.75" customHeight="1">
      <c r="A448" s="192" t="s">
        <v>475</v>
      </c>
      <c r="B448" s="80" t="s">
        <v>476</v>
      </c>
      <c r="C448" s="328"/>
      <c r="D448" s="329"/>
      <c r="E448" s="231" t="s">
        <v>10</v>
      </c>
      <c r="F448" s="255"/>
    </row>
    <row r="449" spans="1:7" ht="30">
      <c r="A449" s="36" t="s">
        <v>477</v>
      </c>
      <c r="B449" s="80" t="s">
        <v>478</v>
      </c>
      <c r="C449" s="328" t="s">
        <v>479</v>
      </c>
      <c r="D449" s="329"/>
      <c r="E449" s="281" t="s">
        <v>480</v>
      </c>
      <c r="F449" s="255"/>
    </row>
    <row r="450" spans="1:7" ht="144.75" thickBot="1">
      <c r="A450" s="36" t="s">
        <v>481</v>
      </c>
      <c r="B450" s="37"/>
      <c r="C450" s="328"/>
      <c r="D450" s="329"/>
      <c r="E450" s="231" t="s">
        <v>10</v>
      </c>
      <c r="F450" s="255"/>
    </row>
    <row r="451" spans="1:7" ht="252.75" thickBot="1">
      <c r="A451" s="36" t="s">
        <v>482</v>
      </c>
      <c r="B451" s="37" t="s">
        <v>452</v>
      </c>
      <c r="C451" s="328"/>
      <c r="D451" s="329"/>
      <c r="E451" s="265" t="s">
        <v>483</v>
      </c>
      <c r="F451" s="255"/>
    </row>
    <row r="452" spans="1:7" ht="18.75" thickBot="1">
      <c r="A452" s="42" t="s">
        <v>308</v>
      </c>
      <c r="B452" s="193"/>
      <c r="C452" s="340"/>
      <c r="D452" s="340"/>
      <c r="E452" s="233"/>
      <c r="F452" s="263"/>
    </row>
    <row r="453" spans="1:7" ht="36">
      <c r="A453" s="194" t="s">
        <v>484</v>
      </c>
      <c r="B453" s="195"/>
      <c r="C453" s="333"/>
      <c r="D453" s="334"/>
      <c r="E453" s="230" t="s">
        <v>10</v>
      </c>
      <c r="F453" s="261"/>
    </row>
    <row r="454" spans="1:7" ht="18">
      <c r="A454" s="62" t="s">
        <v>485</v>
      </c>
      <c r="B454" s="196"/>
      <c r="C454" s="328"/>
      <c r="D454" s="329"/>
      <c r="E454" s="231" t="s">
        <v>10</v>
      </c>
      <c r="F454" s="255"/>
    </row>
    <row r="455" spans="1:7" ht="18">
      <c r="A455" s="62" t="s">
        <v>249</v>
      </c>
      <c r="B455" s="196"/>
      <c r="C455" s="328"/>
      <c r="D455" s="329"/>
      <c r="E455" s="231" t="s">
        <v>486</v>
      </c>
      <c r="F455" s="255"/>
    </row>
    <row r="456" spans="1:7" ht="164.25" customHeight="1">
      <c r="A456" s="62" t="s">
        <v>487</v>
      </c>
      <c r="B456" s="196"/>
      <c r="C456" s="328"/>
      <c r="D456" s="329"/>
      <c r="E456" s="231" t="s">
        <v>488</v>
      </c>
      <c r="F456" s="255"/>
    </row>
    <row r="457" spans="1:7" ht="18">
      <c r="A457" s="62" t="s">
        <v>489</v>
      </c>
      <c r="B457" s="196"/>
      <c r="C457" s="328"/>
      <c r="D457" s="329"/>
      <c r="E457" s="231" t="s">
        <v>10</v>
      </c>
      <c r="F457" s="255"/>
    </row>
    <row r="458" spans="1:7" ht="354" customHeight="1">
      <c r="A458" s="62" t="s">
        <v>490</v>
      </c>
      <c r="B458" s="196"/>
      <c r="C458" s="328"/>
      <c r="D458" s="329"/>
      <c r="E458" s="231" t="s">
        <v>491</v>
      </c>
      <c r="F458" s="255"/>
    </row>
    <row r="459" spans="1:7" ht="108">
      <c r="A459" s="62" t="s">
        <v>492</v>
      </c>
      <c r="B459" s="110"/>
      <c r="C459" s="328"/>
      <c r="D459" s="329"/>
      <c r="E459" s="231" t="s">
        <v>10</v>
      </c>
      <c r="F459" s="255"/>
    </row>
    <row r="460" spans="1:7" ht="288">
      <c r="A460" s="62" t="s">
        <v>493</v>
      </c>
      <c r="B460" s="110"/>
      <c r="C460" s="328"/>
      <c r="D460" s="329"/>
      <c r="E460" s="264" t="s">
        <v>494</v>
      </c>
      <c r="F460" s="255"/>
    </row>
    <row r="461" spans="1:7" ht="126">
      <c r="A461" s="62" t="s">
        <v>495</v>
      </c>
      <c r="B461" s="110"/>
      <c r="C461" s="328"/>
      <c r="D461" s="329"/>
      <c r="E461" s="231" t="s">
        <v>10</v>
      </c>
      <c r="F461" s="255"/>
    </row>
    <row r="462" spans="1:7" ht="234">
      <c r="A462" s="62" t="s">
        <v>496</v>
      </c>
      <c r="B462" s="110"/>
      <c r="C462" s="328"/>
      <c r="D462" s="329"/>
      <c r="E462" s="231" t="s">
        <v>10</v>
      </c>
      <c r="F462" s="255"/>
    </row>
    <row r="463" spans="1:7" ht="270">
      <c r="A463" s="62" t="s">
        <v>497</v>
      </c>
      <c r="B463" s="110"/>
      <c r="C463" s="328"/>
      <c r="D463" s="329"/>
      <c r="E463" s="231" t="s">
        <v>10</v>
      </c>
      <c r="F463" s="255"/>
      <c r="G463" s="247"/>
    </row>
    <row r="464" spans="1:7" ht="216">
      <c r="A464" s="62" t="s">
        <v>498</v>
      </c>
      <c r="B464" s="110"/>
      <c r="C464" s="328"/>
      <c r="D464" s="329"/>
      <c r="E464" s="231" t="s">
        <v>499</v>
      </c>
      <c r="F464" s="255"/>
    </row>
    <row r="465" spans="1:6" ht="144">
      <c r="A465" s="62" t="s">
        <v>500</v>
      </c>
      <c r="B465" s="110"/>
      <c r="C465" s="328"/>
      <c r="D465" s="329"/>
      <c r="E465" s="231"/>
      <c r="F465" s="255" t="s">
        <v>11</v>
      </c>
    </row>
    <row r="466" spans="1:6" ht="18">
      <c r="A466" s="62" t="s">
        <v>501</v>
      </c>
      <c r="B466" s="110"/>
      <c r="C466" s="328"/>
      <c r="D466" s="329"/>
      <c r="E466" s="231"/>
      <c r="F466" s="255" t="s">
        <v>11</v>
      </c>
    </row>
    <row r="467" spans="1:6" ht="225" customHeight="1">
      <c r="A467" s="62" t="s">
        <v>502</v>
      </c>
      <c r="B467" s="110"/>
      <c r="C467" s="328"/>
      <c r="D467" s="329"/>
      <c r="E467" s="231"/>
      <c r="F467" s="255" t="s">
        <v>11</v>
      </c>
    </row>
    <row r="468" spans="1:6" ht="36">
      <c r="A468" s="62" t="s">
        <v>503</v>
      </c>
      <c r="B468" s="110"/>
      <c r="C468" s="328"/>
      <c r="D468" s="329"/>
      <c r="E468" s="231"/>
      <c r="F468" s="255" t="s">
        <v>11</v>
      </c>
    </row>
    <row r="469" spans="1:6" ht="54">
      <c r="A469" s="62" t="s">
        <v>504</v>
      </c>
      <c r="B469" s="197"/>
      <c r="C469" s="328"/>
      <c r="D469" s="329"/>
      <c r="E469" s="231" t="s">
        <v>10</v>
      </c>
      <c r="F469" s="255"/>
    </row>
    <row r="470" spans="1:6" ht="126">
      <c r="A470" s="62" t="s">
        <v>505</v>
      </c>
      <c r="B470" s="197"/>
      <c r="C470" s="328"/>
      <c r="D470" s="329"/>
      <c r="E470" s="231" t="s">
        <v>10</v>
      </c>
      <c r="F470" s="255"/>
    </row>
    <row r="471" spans="1:6" ht="270">
      <c r="A471" s="62" t="s">
        <v>506</v>
      </c>
      <c r="B471" s="197"/>
      <c r="C471" s="328"/>
      <c r="D471" s="329"/>
      <c r="E471" s="231" t="s">
        <v>10</v>
      </c>
      <c r="F471" s="255"/>
    </row>
    <row r="472" spans="1:6" ht="180">
      <c r="A472" s="62" t="s">
        <v>507</v>
      </c>
      <c r="B472" s="197"/>
      <c r="C472" s="328"/>
      <c r="D472" s="329"/>
      <c r="E472" s="231" t="s">
        <v>10</v>
      </c>
      <c r="F472" s="38"/>
    </row>
    <row r="473" spans="1:6" ht="144">
      <c r="A473" s="62" t="s">
        <v>508</v>
      </c>
      <c r="B473" s="197"/>
      <c r="C473" s="328"/>
      <c r="D473" s="329"/>
      <c r="E473" s="231" t="s">
        <v>10</v>
      </c>
      <c r="F473" s="38"/>
    </row>
    <row r="474" spans="1:6" ht="180">
      <c r="A474" s="62" t="s">
        <v>509</v>
      </c>
      <c r="B474" s="197"/>
      <c r="C474" s="328"/>
      <c r="D474" s="329"/>
      <c r="E474" s="231" t="s">
        <v>10</v>
      </c>
      <c r="F474" s="38"/>
    </row>
    <row r="475" spans="1:6" ht="144">
      <c r="A475" s="62" t="s">
        <v>510</v>
      </c>
      <c r="B475" s="197"/>
      <c r="C475" s="328"/>
      <c r="D475" s="329"/>
      <c r="E475" s="231" t="s">
        <v>10</v>
      </c>
      <c r="F475" s="38"/>
    </row>
    <row r="476" spans="1:6" ht="54">
      <c r="A476" s="62" t="s">
        <v>511</v>
      </c>
      <c r="B476" s="197" t="s">
        <v>512</v>
      </c>
      <c r="C476" s="328"/>
      <c r="D476" s="329"/>
      <c r="E476" s="231" t="s">
        <v>10</v>
      </c>
      <c r="F476" s="38"/>
    </row>
    <row r="477" spans="1:6" ht="180">
      <c r="A477" s="62" t="s">
        <v>513</v>
      </c>
      <c r="B477" s="197"/>
      <c r="C477" s="328"/>
      <c r="D477" s="329"/>
      <c r="E477" s="231" t="s">
        <v>10</v>
      </c>
      <c r="F477" s="38"/>
    </row>
    <row r="478" spans="1:6" ht="108">
      <c r="A478" s="62" t="s">
        <v>514</v>
      </c>
      <c r="B478" s="197"/>
      <c r="C478" s="328"/>
      <c r="D478" s="329"/>
      <c r="E478" s="231" t="s">
        <v>10</v>
      </c>
      <c r="F478" s="38"/>
    </row>
    <row r="479" spans="1:6" ht="198">
      <c r="A479" s="62" t="s">
        <v>515</v>
      </c>
      <c r="B479" s="197"/>
      <c r="C479" s="328"/>
      <c r="D479" s="329"/>
      <c r="E479" s="231" t="s">
        <v>10</v>
      </c>
      <c r="F479" s="38"/>
    </row>
    <row r="480" spans="1:6" ht="162">
      <c r="A480" s="62" t="s">
        <v>516</v>
      </c>
      <c r="B480" s="197"/>
      <c r="C480" s="328"/>
      <c r="D480" s="329"/>
      <c r="E480" s="231"/>
      <c r="F480" s="255" t="s">
        <v>11</v>
      </c>
    </row>
    <row r="481" spans="1:6" ht="18">
      <c r="A481" s="198" t="s">
        <v>517</v>
      </c>
      <c r="B481" s="199"/>
      <c r="C481" s="328"/>
      <c r="D481" s="329"/>
      <c r="E481" s="231"/>
      <c r="F481" s="38"/>
    </row>
    <row r="482" spans="1:6" ht="162">
      <c r="A482" s="62" t="s">
        <v>518</v>
      </c>
      <c r="B482" s="197"/>
      <c r="C482" s="328"/>
      <c r="D482" s="329"/>
      <c r="E482" s="231" t="s">
        <v>10</v>
      </c>
      <c r="F482" s="38"/>
    </row>
    <row r="483" spans="1:6" ht="198">
      <c r="A483" s="62" t="s">
        <v>519</v>
      </c>
      <c r="B483" s="197"/>
      <c r="C483" s="328"/>
      <c r="D483" s="329"/>
      <c r="E483" s="231" t="s">
        <v>10</v>
      </c>
      <c r="F483" s="38"/>
    </row>
    <row r="484" spans="1:6" ht="216">
      <c r="A484" s="62" t="s">
        <v>520</v>
      </c>
      <c r="B484" s="197"/>
      <c r="C484" s="328"/>
      <c r="D484" s="329"/>
      <c r="E484" s="231" t="s">
        <v>10</v>
      </c>
      <c r="F484" s="38"/>
    </row>
    <row r="485" spans="1:6" ht="126">
      <c r="A485" s="62" t="s">
        <v>521</v>
      </c>
      <c r="B485" s="197"/>
      <c r="C485" s="328"/>
      <c r="D485" s="329"/>
      <c r="E485" s="231" t="s">
        <v>10</v>
      </c>
      <c r="F485" s="38"/>
    </row>
    <row r="486" spans="1:6" ht="180.75" thickBot="1">
      <c r="A486" s="39" t="s">
        <v>522</v>
      </c>
      <c r="B486" s="200"/>
      <c r="C486" s="337"/>
      <c r="D486" s="338"/>
      <c r="E486" s="232" t="s">
        <v>10</v>
      </c>
      <c r="F486" s="41"/>
    </row>
    <row r="487" spans="1:6" ht="36.75" thickBot="1">
      <c r="A487" s="67" t="s">
        <v>523</v>
      </c>
      <c r="B487" s="201"/>
      <c r="C487" s="416"/>
      <c r="D487" s="355"/>
      <c r="E487" s="235" t="s">
        <v>10</v>
      </c>
      <c r="F487" s="266"/>
    </row>
    <row r="488" spans="1:6" ht="54">
      <c r="A488" s="62" t="s">
        <v>524</v>
      </c>
      <c r="B488" s="197"/>
      <c r="C488" s="333"/>
      <c r="D488" s="334"/>
      <c r="E488" s="230" t="s">
        <v>10</v>
      </c>
      <c r="F488" s="35"/>
    </row>
    <row r="489" spans="1:6" ht="126">
      <c r="A489" s="62" t="s">
        <v>525</v>
      </c>
      <c r="B489" s="197"/>
      <c r="C489" s="328"/>
      <c r="D489" s="329"/>
      <c r="E489" s="231" t="s">
        <v>10</v>
      </c>
      <c r="F489" s="38"/>
    </row>
    <row r="490" spans="1:6" ht="144.75" thickBot="1">
      <c r="A490" s="39" t="s">
        <v>526</v>
      </c>
      <c r="B490" s="200"/>
      <c r="C490" s="337"/>
      <c r="D490" s="338"/>
      <c r="E490" s="232" t="s">
        <v>10</v>
      </c>
      <c r="F490" s="41"/>
    </row>
    <row r="491" spans="1:6" ht="18.75" thickBot="1">
      <c r="A491" s="75" t="s">
        <v>527</v>
      </c>
      <c r="B491" s="202" t="s">
        <v>356</v>
      </c>
      <c r="C491" s="340"/>
      <c r="D491" s="340"/>
      <c r="E491" s="233"/>
      <c r="F491" s="44"/>
    </row>
    <row r="492" spans="1:6" ht="18.75" thickBot="1">
      <c r="A492" s="42" t="s">
        <v>528</v>
      </c>
      <c r="B492" s="202" t="s">
        <v>324</v>
      </c>
      <c r="C492" s="340"/>
      <c r="D492" s="340"/>
      <c r="E492" s="233" t="s">
        <v>10</v>
      </c>
      <c r="F492" s="44"/>
    </row>
    <row r="493" spans="1:6" ht="18.75" thickBot="1">
      <c r="A493" s="69"/>
      <c r="B493" s="203"/>
      <c r="C493" s="204"/>
      <c r="D493" s="204"/>
      <c r="E493" s="267"/>
      <c r="F493" s="268"/>
    </row>
    <row r="494" spans="1:6" ht="18.75" thickBot="1">
      <c r="A494" s="187"/>
      <c r="B494" s="205"/>
      <c r="C494" s="321" t="s">
        <v>4</v>
      </c>
      <c r="D494" s="321" t="s">
        <v>258</v>
      </c>
      <c r="E494" s="413" t="s">
        <v>6</v>
      </c>
      <c r="F494" s="414"/>
    </row>
    <row r="495" spans="1:6" ht="36.75" thickBot="1">
      <c r="A495" s="84" t="s">
        <v>529</v>
      </c>
      <c r="B495" s="367" t="s">
        <v>8</v>
      </c>
      <c r="C495" s="322"/>
      <c r="D495" s="322"/>
      <c r="E495" s="325"/>
      <c r="F495" s="320"/>
    </row>
    <row r="496" spans="1:6" ht="18.75" thickBot="1">
      <c r="A496" s="85" t="s">
        <v>199</v>
      </c>
      <c r="B496" s="368"/>
      <c r="C496" s="379"/>
      <c r="D496" s="379"/>
      <c r="E496" s="280" t="s">
        <v>10</v>
      </c>
      <c r="F496" s="269" t="s">
        <v>11</v>
      </c>
    </row>
    <row r="497" spans="1:7" ht="72.75" thickBot="1">
      <c r="A497" s="194" t="s">
        <v>530</v>
      </c>
      <c r="B497" s="206">
        <f>(+B498*15)*3</f>
        <v>3935582100</v>
      </c>
      <c r="C497" s="139">
        <v>6.6</v>
      </c>
      <c r="D497" s="308">
        <f>G497*C497/1000</f>
        <v>8658280.6199999992</v>
      </c>
      <c r="E497" s="244" t="s">
        <v>10</v>
      </c>
      <c r="F497" s="276"/>
      <c r="G497">
        <v>1311860700</v>
      </c>
    </row>
    <row r="498" spans="1:7" ht="18.75" thickBot="1">
      <c r="A498" s="42" t="s">
        <v>531</v>
      </c>
      <c r="B498" s="207">
        <v>87457380</v>
      </c>
      <c r="C498" s="100"/>
      <c r="D498" s="100"/>
      <c r="E498" s="238" t="s">
        <v>10</v>
      </c>
      <c r="F498" s="277"/>
    </row>
    <row r="499" spans="1:7" ht="36">
      <c r="A499" s="208" t="s">
        <v>532</v>
      </c>
      <c r="B499" s="209"/>
      <c r="C499" s="127"/>
      <c r="D499" s="127"/>
      <c r="E499" s="245" t="s">
        <v>10</v>
      </c>
      <c r="F499" s="278"/>
    </row>
    <row r="500" spans="1:7" ht="18.75" thickBot="1">
      <c r="A500" s="10" t="s">
        <v>533</v>
      </c>
      <c r="B500" s="210"/>
      <c r="C500" s="13"/>
      <c r="D500" s="13"/>
      <c r="E500" s="228" t="s">
        <v>10</v>
      </c>
      <c r="F500" s="279"/>
    </row>
    <row r="501" spans="1:7" ht="18.75" thickBot="1">
      <c r="A501" s="211"/>
      <c r="B501" s="212"/>
      <c r="C501" s="190"/>
      <c r="E501" s="415" t="s">
        <v>23</v>
      </c>
      <c r="F501" s="411"/>
    </row>
    <row r="502" spans="1:7" ht="18.75" thickBot="1">
      <c r="A502" s="42" t="s">
        <v>218</v>
      </c>
      <c r="B502" s="65"/>
      <c r="C502" s="330" t="s">
        <v>26</v>
      </c>
      <c r="D502" s="332"/>
      <c r="E502" s="270" t="s">
        <v>10</v>
      </c>
      <c r="F502" s="270" t="s">
        <v>11</v>
      </c>
    </row>
    <row r="503" spans="1:7" ht="36">
      <c r="A503" s="78" t="s">
        <v>534</v>
      </c>
      <c r="B503" s="213">
        <v>1311860700</v>
      </c>
      <c r="C503" s="417"/>
      <c r="D503" s="418"/>
      <c r="E503" s="234" t="s">
        <v>10</v>
      </c>
      <c r="F503" s="271"/>
    </row>
    <row r="504" spans="1:7" ht="144">
      <c r="A504" s="102" t="s">
        <v>535</v>
      </c>
      <c r="B504" s="46"/>
      <c r="C504" s="417"/>
      <c r="D504" s="418"/>
      <c r="E504" s="234" t="s">
        <v>10</v>
      </c>
      <c r="F504" s="271"/>
    </row>
    <row r="505" spans="1:7" ht="18">
      <c r="A505" s="60" t="s">
        <v>536</v>
      </c>
      <c r="B505" s="214">
        <v>1311860700</v>
      </c>
      <c r="C505" s="417"/>
      <c r="D505" s="418"/>
      <c r="E505" s="234" t="s">
        <v>10</v>
      </c>
      <c r="F505" s="271"/>
    </row>
    <row r="506" spans="1:7" ht="409.5">
      <c r="A506" s="36" t="s">
        <v>537</v>
      </c>
      <c r="B506" s="46"/>
      <c r="C506" s="417"/>
      <c r="D506" s="418"/>
      <c r="E506" s="234" t="s">
        <v>10</v>
      </c>
      <c r="F506" s="271"/>
    </row>
    <row r="507" spans="1:7" ht="54">
      <c r="A507" s="60" t="s">
        <v>538</v>
      </c>
      <c r="B507" s="214">
        <v>1311860700</v>
      </c>
      <c r="C507" s="417"/>
      <c r="D507" s="418"/>
      <c r="E507" s="234" t="s">
        <v>10</v>
      </c>
      <c r="F507" s="271"/>
    </row>
    <row r="508" spans="1:7" ht="409.6" thickBot="1">
      <c r="A508" s="187" t="s">
        <v>539</v>
      </c>
      <c r="B508" s="215"/>
      <c r="C508" s="417"/>
      <c r="D508" s="418"/>
      <c r="E508" s="234" t="s">
        <v>10</v>
      </c>
      <c r="F508" s="271"/>
    </row>
    <row r="509" spans="1:7" ht="18.75" thickBot="1">
      <c r="A509" s="42" t="s">
        <v>230</v>
      </c>
      <c r="B509" s="65"/>
      <c r="C509" s="417"/>
      <c r="D509" s="418"/>
      <c r="E509" s="234"/>
      <c r="F509" s="271"/>
    </row>
    <row r="510" spans="1:7" ht="36">
      <c r="A510" s="102" t="s">
        <v>540</v>
      </c>
      <c r="B510" s="58" t="s">
        <v>541</v>
      </c>
      <c r="C510" s="417"/>
      <c r="D510" s="418"/>
      <c r="E510" s="234" t="s">
        <v>10</v>
      </c>
      <c r="F510" s="271"/>
    </row>
    <row r="511" spans="1:7" ht="306">
      <c r="A511" s="102" t="s">
        <v>542</v>
      </c>
      <c r="B511" s="419"/>
      <c r="C511" s="422"/>
      <c r="D511" s="423"/>
      <c r="E511" s="427" t="s">
        <v>10</v>
      </c>
      <c r="F511" s="430"/>
    </row>
    <row r="512" spans="1:7" ht="240">
      <c r="A512" s="216" t="s">
        <v>543</v>
      </c>
      <c r="B512" s="420"/>
      <c r="C512" s="424"/>
      <c r="D512" s="425"/>
      <c r="E512" s="428"/>
      <c r="F512" s="431"/>
    </row>
    <row r="513" spans="1:6" ht="234">
      <c r="A513" s="102" t="s">
        <v>544</v>
      </c>
      <c r="B513" s="421"/>
      <c r="C513" s="426"/>
      <c r="D513" s="417"/>
      <c r="E513" s="429"/>
      <c r="F513" s="432"/>
    </row>
    <row r="514" spans="1:6" ht="18">
      <c r="A514" s="60" t="s">
        <v>545</v>
      </c>
      <c r="B514" s="47" t="s">
        <v>546</v>
      </c>
      <c r="C514" s="417"/>
      <c r="D514" s="418"/>
      <c r="E514" s="234" t="s">
        <v>10</v>
      </c>
      <c r="F514" s="271"/>
    </row>
    <row r="515" spans="1:6" ht="90">
      <c r="A515" s="62" t="s">
        <v>547</v>
      </c>
      <c r="B515" s="132"/>
      <c r="C515" s="417"/>
      <c r="D515" s="418"/>
      <c r="E515" s="234" t="s">
        <v>10</v>
      </c>
      <c r="F515" s="271"/>
    </row>
    <row r="516" spans="1:6" ht="18.75" thickBot="1">
      <c r="A516" s="133"/>
      <c r="B516" s="134"/>
      <c r="C516" s="425"/>
      <c r="D516" s="434"/>
      <c r="E516" s="236"/>
      <c r="F516" s="272"/>
    </row>
    <row r="517" spans="1:6" ht="18.75" thickBot="1">
      <c r="A517" s="42" t="s">
        <v>308</v>
      </c>
      <c r="B517" s="65"/>
      <c r="C517" s="435"/>
      <c r="D517" s="436"/>
      <c r="E517" s="233"/>
      <c r="F517" s="273"/>
    </row>
    <row r="518" spans="1:6" ht="36">
      <c r="A518" s="33" t="s">
        <v>237</v>
      </c>
      <c r="B518" s="34"/>
      <c r="C518" s="437"/>
      <c r="D518" s="438"/>
      <c r="E518" s="230" t="s">
        <v>10</v>
      </c>
      <c r="F518" s="274"/>
    </row>
    <row r="519" spans="1:6" ht="18">
      <c r="A519" s="36" t="s">
        <v>246</v>
      </c>
      <c r="B519" s="217"/>
      <c r="C519" s="433"/>
      <c r="D519" s="418"/>
      <c r="E519" s="234" t="s">
        <v>10</v>
      </c>
      <c r="F519" s="271"/>
    </row>
    <row r="520" spans="1:6" ht="18">
      <c r="A520" s="36" t="s">
        <v>548</v>
      </c>
      <c r="B520" s="217"/>
      <c r="C520" s="433"/>
      <c r="D520" s="418"/>
      <c r="E520" s="234" t="s">
        <v>10</v>
      </c>
      <c r="F520" s="271"/>
    </row>
    <row r="521" spans="1:6" ht="18">
      <c r="A521" s="36" t="s">
        <v>251</v>
      </c>
      <c r="B521" s="217"/>
      <c r="C521" s="433"/>
      <c r="D521" s="418"/>
      <c r="E521" s="234" t="s">
        <v>10</v>
      </c>
      <c r="F521" s="271"/>
    </row>
    <row r="522" spans="1:6" ht="18">
      <c r="A522" s="36" t="s">
        <v>549</v>
      </c>
      <c r="B522" s="217"/>
      <c r="C522" s="433"/>
      <c r="D522" s="418"/>
      <c r="E522" s="234" t="s">
        <v>10</v>
      </c>
      <c r="F522" s="271"/>
    </row>
    <row r="523" spans="1:6" ht="36">
      <c r="A523" s="36" t="s">
        <v>550</v>
      </c>
      <c r="B523" s="217"/>
      <c r="C523" s="433"/>
      <c r="D523" s="418"/>
      <c r="E523" s="234" t="s">
        <v>10</v>
      </c>
      <c r="F523" s="271"/>
    </row>
    <row r="524" spans="1:6" ht="18">
      <c r="A524" s="36" t="s">
        <v>91</v>
      </c>
      <c r="B524" s="217"/>
      <c r="C524" s="433"/>
      <c r="D524" s="418"/>
      <c r="E524" s="234" t="s">
        <v>10</v>
      </c>
      <c r="F524" s="271"/>
    </row>
    <row r="525" spans="1:6" ht="18">
      <c r="A525" s="36" t="s">
        <v>551</v>
      </c>
      <c r="B525" s="217"/>
      <c r="C525" s="433"/>
      <c r="D525" s="418"/>
      <c r="E525" s="234" t="s">
        <v>10</v>
      </c>
      <c r="F525" s="271"/>
    </row>
    <row r="526" spans="1:6" ht="36">
      <c r="A526" s="36" t="s">
        <v>552</v>
      </c>
      <c r="B526" s="217"/>
      <c r="C526" s="433"/>
      <c r="D526" s="418"/>
      <c r="E526" s="234" t="s">
        <v>10</v>
      </c>
      <c r="F526" s="271"/>
    </row>
    <row r="527" spans="1:6" ht="18">
      <c r="A527" s="36" t="s">
        <v>553</v>
      </c>
      <c r="B527" s="217"/>
      <c r="C527" s="433"/>
      <c r="D527" s="418"/>
      <c r="E527" s="234"/>
      <c r="F527" s="271" t="s">
        <v>11</v>
      </c>
    </row>
    <row r="528" spans="1:6" ht="18">
      <c r="A528" s="36" t="s">
        <v>119</v>
      </c>
      <c r="B528" s="217"/>
      <c r="C528" s="433"/>
      <c r="D528" s="418"/>
      <c r="E528" s="234" t="s">
        <v>10</v>
      </c>
      <c r="F528" s="271"/>
    </row>
    <row r="529" spans="1:6" ht="18">
      <c r="A529" s="36" t="s">
        <v>554</v>
      </c>
      <c r="B529" s="217"/>
      <c r="C529" s="433"/>
      <c r="D529" s="418"/>
      <c r="E529" s="234" t="s">
        <v>10</v>
      </c>
      <c r="F529" s="271"/>
    </row>
    <row r="530" spans="1:6" ht="36">
      <c r="A530" s="36" t="s">
        <v>555</v>
      </c>
      <c r="B530" s="217"/>
      <c r="C530" s="433"/>
      <c r="D530" s="418"/>
      <c r="E530" s="234" t="s">
        <v>10</v>
      </c>
      <c r="F530" s="271"/>
    </row>
    <row r="531" spans="1:6" ht="36">
      <c r="A531" s="36" t="s">
        <v>556</v>
      </c>
      <c r="B531" s="217"/>
      <c r="C531" s="433"/>
      <c r="D531" s="418"/>
      <c r="E531" s="234" t="s">
        <v>10</v>
      </c>
      <c r="F531" s="271"/>
    </row>
    <row r="532" spans="1:6" ht="144">
      <c r="A532" s="36" t="s">
        <v>557</v>
      </c>
      <c r="B532" s="217"/>
      <c r="C532" s="433"/>
      <c r="D532" s="418"/>
      <c r="E532" s="234" t="s">
        <v>10</v>
      </c>
      <c r="F532" s="271"/>
    </row>
    <row r="533" spans="1:6" ht="216">
      <c r="A533" s="192" t="s">
        <v>558</v>
      </c>
      <c r="B533" s="217"/>
      <c r="C533" s="433"/>
      <c r="D533" s="418"/>
      <c r="E533" s="234" t="s">
        <v>10</v>
      </c>
      <c r="F533" s="271"/>
    </row>
    <row r="534" spans="1:6" ht="234">
      <c r="A534" s="36" t="s">
        <v>559</v>
      </c>
      <c r="B534" s="217"/>
      <c r="C534" s="433"/>
      <c r="D534" s="418"/>
      <c r="E534" s="234" t="s">
        <v>10</v>
      </c>
      <c r="F534" s="271"/>
    </row>
    <row r="535" spans="1:6" ht="216">
      <c r="A535" s="36" t="s">
        <v>560</v>
      </c>
      <c r="B535" s="217"/>
      <c r="C535" s="433"/>
      <c r="D535" s="418"/>
      <c r="E535" s="234" t="s">
        <v>10</v>
      </c>
      <c r="F535" s="271"/>
    </row>
    <row r="536" spans="1:6" ht="36">
      <c r="A536" s="36" t="s">
        <v>561</v>
      </c>
      <c r="B536" s="217"/>
      <c r="C536" s="433"/>
      <c r="D536" s="418"/>
      <c r="E536" s="234" t="s">
        <v>10</v>
      </c>
      <c r="F536" s="271"/>
    </row>
    <row r="537" spans="1:6" ht="126.75" thickBot="1">
      <c r="A537" s="39" t="s">
        <v>562</v>
      </c>
      <c r="B537" s="218"/>
      <c r="C537" s="440"/>
      <c r="D537" s="439"/>
      <c r="E537" s="239"/>
      <c r="F537" s="275"/>
    </row>
    <row r="538" spans="1:6" ht="18.75" thickBot="1">
      <c r="A538" s="75" t="s">
        <v>252</v>
      </c>
      <c r="B538" s="106" t="s">
        <v>356</v>
      </c>
      <c r="C538" s="436"/>
      <c r="D538" s="436"/>
      <c r="E538" s="233"/>
      <c r="F538" s="273"/>
    </row>
    <row r="539" spans="1:6" ht="18.75" thickBot="1">
      <c r="A539" s="219" t="s">
        <v>563</v>
      </c>
      <c r="B539" s="218"/>
      <c r="C539" s="439"/>
      <c r="D539" s="439"/>
      <c r="E539" s="239" t="s">
        <v>10</v>
      </c>
      <c r="F539" s="275"/>
    </row>
    <row r="544" spans="1:6" ht="15.75">
      <c r="A544" s="316" t="s">
        <v>564</v>
      </c>
      <c r="B544" s="316"/>
      <c r="C544" s="316"/>
      <c r="D544" s="316"/>
      <c r="E544" s="316"/>
      <c r="F544" s="316"/>
    </row>
    <row r="545" spans="1:6" ht="15.75">
      <c r="A545" s="316" t="s">
        <v>565</v>
      </c>
      <c r="B545" s="316"/>
      <c r="C545" s="316"/>
      <c r="D545" s="316"/>
      <c r="E545" s="316"/>
      <c r="F545" s="316"/>
    </row>
    <row r="546" spans="1:6" ht="15.75">
      <c r="A546" s="316" t="s">
        <v>566</v>
      </c>
      <c r="B546" s="316"/>
      <c r="C546" s="316"/>
      <c r="D546" s="316"/>
      <c r="E546" s="316"/>
      <c r="F546" s="315"/>
    </row>
    <row r="547" spans="1:6" ht="15.75">
      <c r="A547" s="316" t="s">
        <v>567</v>
      </c>
      <c r="B547" s="316"/>
      <c r="C547" s="316"/>
      <c r="D547" s="316"/>
      <c r="E547" s="316"/>
      <c r="F547" s="316"/>
    </row>
    <row r="548" spans="1:6" ht="15.75">
      <c r="A548" s="316" t="s">
        <v>568</v>
      </c>
      <c r="B548" s="316"/>
      <c r="C548" s="316"/>
      <c r="D548" s="316"/>
      <c r="E548" s="316"/>
      <c r="F548" s="316"/>
    </row>
    <row r="549" spans="1:6" ht="15.75">
      <c r="A549" s="316" t="s">
        <v>569</v>
      </c>
      <c r="B549" s="316"/>
      <c r="C549" s="316"/>
      <c r="D549" s="316"/>
      <c r="E549" s="316"/>
      <c r="F549" s="316"/>
    </row>
    <row r="550" spans="1:6" ht="15.75">
      <c r="A550" s="314" t="s">
        <v>570</v>
      </c>
      <c r="B550" s="314"/>
      <c r="C550" s="314"/>
      <c r="D550" s="314"/>
      <c r="E550" s="314"/>
      <c r="F550" s="314"/>
    </row>
  </sheetData>
  <mergeCells count="477">
    <mergeCell ref="C538:D538"/>
    <mergeCell ref="C539:D539"/>
    <mergeCell ref="C532:D532"/>
    <mergeCell ref="C533:D533"/>
    <mergeCell ref="C534:D534"/>
    <mergeCell ref="C535:D535"/>
    <mergeCell ref="C536:D536"/>
    <mergeCell ref="C537:D537"/>
    <mergeCell ref="C526:D526"/>
    <mergeCell ref="C527:D527"/>
    <mergeCell ref="C528:D528"/>
    <mergeCell ref="C529:D529"/>
    <mergeCell ref="C530:D530"/>
    <mergeCell ref="C531:D531"/>
    <mergeCell ref="C520:D520"/>
    <mergeCell ref="C521:D521"/>
    <mergeCell ref="C522:D522"/>
    <mergeCell ref="C523:D523"/>
    <mergeCell ref="C524:D524"/>
    <mergeCell ref="C525:D525"/>
    <mergeCell ref="C514:D514"/>
    <mergeCell ref="C515:D515"/>
    <mergeCell ref="C516:D516"/>
    <mergeCell ref="C517:D517"/>
    <mergeCell ref="C518:D518"/>
    <mergeCell ref="C519:D519"/>
    <mergeCell ref="C509:D509"/>
    <mergeCell ref="C510:D510"/>
    <mergeCell ref="B511:B513"/>
    <mergeCell ref="C511:D513"/>
    <mergeCell ref="E511:E513"/>
    <mergeCell ref="F511:F513"/>
    <mergeCell ref="C503:D503"/>
    <mergeCell ref="C504:D504"/>
    <mergeCell ref="C505:D505"/>
    <mergeCell ref="C506:D506"/>
    <mergeCell ref="C507:D507"/>
    <mergeCell ref="C508:D508"/>
    <mergeCell ref="C494:C496"/>
    <mergeCell ref="D494:D496"/>
    <mergeCell ref="E494:F495"/>
    <mergeCell ref="B495:B496"/>
    <mergeCell ref="E501:F501"/>
    <mergeCell ref="C502:D502"/>
    <mergeCell ref="C487:D487"/>
    <mergeCell ref="C488:D488"/>
    <mergeCell ref="C489:D489"/>
    <mergeCell ref="C490:D490"/>
    <mergeCell ref="C491:D491"/>
    <mergeCell ref="C492:D492"/>
    <mergeCell ref="C481:D481"/>
    <mergeCell ref="C482:D482"/>
    <mergeCell ref="C483:D483"/>
    <mergeCell ref="C484:D484"/>
    <mergeCell ref="C485:D485"/>
    <mergeCell ref="C486:D486"/>
    <mergeCell ref="C475:D475"/>
    <mergeCell ref="C476:D476"/>
    <mergeCell ref="C477:D477"/>
    <mergeCell ref="C478:D478"/>
    <mergeCell ref="C479:D479"/>
    <mergeCell ref="C480:D480"/>
    <mergeCell ref="C469:D469"/>
    <mergeCell ref="C470:D470"/>
    <mergeCell ref="C471:D471"/>
    <mergeCell ref="C472:D472"/>
    <mergeCell ref="C473:D473"/>
    <mergeCell ref="C474:D474"/>
    <mergeCell ref="C463:D463"/>
    <mergeCell ref="C464:D464"/>
    <mergeCell ref="C465:D465"/>
    <mergeCell ref="C466:D466"/>
    <mergeCell ref="C467:D467"/>
    <mergeCell ref="C468:D468"/>
    <mergeCell ref="C457:D457"/>
    <mergeCell ref="C458:D458"/>
    <mergeCell ref="C459:D459"/>
    <mergeCell ref="C460:D460"/>
    <mergeCell ref="C461:D461"/>
    <mergeCell ref="C462:D462"/>
    <mergeCell ref="C451:D451"/>
    <mergeCell ref="C452:D452"/>
    <mergeCell ref="C453:D453"/>
    <mergeCell ref="C454:D454"/>
    <mergeCell ref="C455:D455"/>
    <mergeCell ref="C456:D456"/>
    <mergeCell ref="C445:D445"/>
    <mergeCell ref="C446:D446"/>
    <mergeCell ref="C447:D447"/>
    <mergeCell ref="C448:D448"/>
    <mergeCell ref="C449:D449"/>
    <mergeCell ref="C450:D450"/>
    <mergeCell ref="C439:D439"/>
    <mergeCell ref="C440:D440"/>
    <mergeCell ref="C441:D441"/>
    <mergeCell ref="C442:D442"/>
    <mergeCell ref="C443:D443"/>
    <mergeCell ref="C444:D444"/>
    <mergeCell ref="C433:D433"/>
    <mergeCell ref="C434:D434"/>
    <mergeCell ref="C435:D435"/>
    <mergeCell ref="C436:D436"/>
    <mergeCell ref="C437:D437"/>
    <mergeCell ref="C438:D438"/>
    <mergeCell ref="C427:D427"/>
    <mergeCell ref="C428:D428"/>
    <mergeCell ref="E429:F429"/>
    <mergeCell ref="C430:D430"/>
    <mergeCell ref="C431:D431"/>
    <mergeCell ref="C432:D432"/>
    <mergeCell ref="C421:D421"/>
    <mergeCell ref="C422:D422"/>
    <mergeCell ref="C423:D423"/>
    <mergeCell ref="C424:D424"/>
    <mergeCell ref="C425:D425"/>
    <mergeCell ref="C426:D426"/>
    <mergeCell ref="A416:F416"/>
    <mergeCell ref="A417:D417"/>
    <mergeCell ref="E417:F417"/>
    <mergeCell ref="C418:D418"/>
    <mergeCell ref="C419:D419"/>
    <mergeCell ref="C420:D420"/>
    <mergeCell ref="A390:F390"/>
    <mergeCell ref="A391:B391"/>
    <mergeCell ref="C391:C393"/>
    <mergeCell ref="D391:D393"/>
    <mergeCell ref="E391:F392"/>
    <mergeCell ref="A392:A393"/>
    <mergeCell ref="B392:B393"/>
    <mergeCell ref="C384:D384"/>
    <mergeCell ref="C385:D385"/>
    <mergeCell ref="C386:D386"/>
    <mergeCell ref="A387:F387"/>
    <mergeCell ref="C388:D388"/>
    <mergeCell ref="C389:D389"/>
    <mergeCell ref="C378:D378"/>
    <mergeCell ref="C379:D379"/>
    <mergeCell ref="C380:D380"/>
    <mergeCell ref="C381:D381"/>
    <mergeCell ref="C382:D382"/>
    <mergeCell ref="C383:D383"/>
    <mergeCell ref="C372:D372"/>
    <mergeCell ref="C373:D373"/>
    <mergeCell ref="C374:D374"/>
    <mergeCell ref="C375:D375"/>
    <mergeCell ref="C376:D376"/>
    <mergeCell ref="C377:D377"/>
    <mergeCell ref="C366:D366"/>
    <mergeCell ref="C367:D367"/>
    <mergeCell ref="C368:D368"/>
    <mergeCell ref="C369:D369"/>
    <mergeCell ref="C370:D370"/>
    <mergeCell ref="C371:D371"/>
    <mergeCell ref="C360:D360"/>
    <mergeCell ref="C361:D361"/>
    <mergeCell ref="C362:D362"/>
    <mergeCell ref="C363:D363"/>
    <mergeCell ref="C364:D364"/>
    <mergeCell ref="C365:D365"/>
    <mergeCell ref="A355:F355"/>
    <mergeCell ref="A356:D356"/>
    <mergeCell ref="E356:F356"/>
    <mergeCell ref="C357:D357"/>
    <mergeCell ref="C358:D358"/>
    <mergeCell ref="C359:D359"/>
    <mergeCell ref="C339:D339"/>
    <mergeCell ref="C340:D340"/>
    <mergeCell ref="C341:D341"/>
    <mergeCell ref="A342:F342"/>
    <mergeCell ref="A343:B343"/>
    <mergeCell ref="C343:C345"/>
    <mergeCell ref="D343:D345"/>
    <mergeCell ref="E343:F344"/>
    <mergeCell ref="A344:A345"/>
    <mergeCell ref="B344:B345"/>
    <mergeCell ref="C333:D333"/>
    <mergeCell ref="C334:D334"/>
    <mergeCell ref="C335:D335"/>
    <mergeCell ref="C336:D336"/>
    <mergeCell ref="C337:D337"/>
    <mergeCell ref="C338:D338"/>
    <mergeCell ref="C327:D327"/>
    <mergeCell ref="C328:D328"/>
    <mergeCell ref="C329:D329"/>
    <mergeCell ref="C330:D330"/>
    <mergeCell ref="C331:D331"/>
    <mergeCell ref="C332:D332"/>
    <mergeCell ref="C321:D321"/>
    <mergeCell ref="C322:D322"/>
    <mergeCell ref="C323:D323"/>
    <mergeCell ref="C324:D324"/>
    <mergeCell ref="C325:D325"/>
    <mergeCell ref="C326:D326"/>
    <mergeCell ref="C315:D315"/>
    <mergeCell ref="C316:D316"/>
    <mergeCell ref="C317:D317"/>
    <mergeCell ref="C318:D318"/>
    <mergeCell ref="C319:D319"/>
    <mergeCell ref="C320:D320"/>
    <mergeCell ref="C309:D309"/>
    <mergeCell ref="C310:D310"/>
    <mergeCell ref="C311:D311"/>
    <mergeCell ref="C312:D312"/>
    <mergeCell ref="C313:D313"/>
    <mergeCell ref="C314:D314"/>
    <mergeCell ref="A304:F304"/>
    <mergeCell ref="A305:D305"/>
    <mergeCell ref="E305:F305"/>
    <mergeCell ref="C306:D306"/>
    <mergeCell ref="C307:D307"/>
    <mergeCell ref="C308:D308"/>
    <mergeCell ref="C294:D294"/>
    <mergeCell ref="C295:D295"/>
    <mergeCell ref="A296:F296"/>
    <mergeCell ref="A297:B297"/>
    <mergeCell ref="C297:C299"/>
    <mergeCell ref="D297:D299"/>
    <mergeCell ref="E297:F298"/>
    <mergeCell ref="A298:A299"/>
    <mergeCell ref="B298:B299"/>
    <mergeCell ref="C288:D288"/>
    <mergeCell ref="C289:D289"/>
    <mergeCell ref="C290:D290"/>
    <mergeCell ref="C291:D291"/>
    <mergeCell ref="C292:D292"/>
    <mergeCell ref="C293:D293"/>
    <mergeCell ref="C282:D282"/>
    <mergeCell ref="C283:D283"/>
    <mergeCell ref="C284:D284"/>
    <mergeCell ref="C285:D285"/>
    <mergeCell ref="C286:D286"/>
    <mergeCell ref="C287:D287"/>
    <mergeCell ref="C276:D276"/>
    <mergeCell ref="C277:D277"/>
    <mergeCell ref="C278:D278"/>
    <mergeCell ref="C279:D279"/>
    <mergeCell ref="C280:D280"/>
    <mergeCell ref="C281:D281"/>
    <mergeCell ref="C270:D270"/>
    <mergeCell ref="C271:D271"/>
    <mergeCell ref="C272:D272"/>
    <mergeCell ref="C273:D273"/>
    <mergeCell ref="C274:D274"/>
    <mergeCell ref="C275:D275"/>
    <mergeCell ref="C264:D264"/>
    <mergeCell ref="C265:D265"/>
    <mergeCell ref="C266:D266"/>
    <mergeCell ref="C267:D267"/>
    <mergeCell ref="C268:D268"/>
    <mergeCell ref="C269:D269"/>
    <mergeCell ref="C258:D258"/>
    <mergeCell ref="C259:D259"/>
    <mergeCell ref="C260:D260"/>
    <mergeCell ref="C261:D261"/>
    <mergeCell ref="C262:D262"/>
    <mergeCell ref="C263:D263"/>
    <mergeCell ref="C252:D252"/>
    <mergeCell ref="C253:D253"/>
    <mergeCell ref="C254:D254"/>
    <mergeCell ref="C255:D255"/>
    <mergeCell ref="C256:D256"/>
    <mergeCell ref="C257:D257"/>
    <mergeCell ref="C246:D246"/>
    <mergeCell ref="C247:D247"/>
    <mergeCell ref="C248:D248"/>
    <mergeCell ref="C249:D249"/>
    <mergeCell ref="C250:D250"/>
    <mergeCell ref="C251:D251"/>
    <mergeCell ref="E240:F240"/>
    <mergeCell ref="C241:D241"/>
    <mergeCell ref="C242:D242"/>
    <mergeCell ref="C243:D243"/>
    <mergeCell ref="C244:D244"/>
    <mergeCell ref="C245:D245"/>
    <mergeCell ref="A233:F233"/>
    <mergeCell ref="A234:B234"/>
    <mergeCell ref="C234:C236"/>
    <mergeCell ref="D234:D236"/>
    <mergeCell ref="E234:F235"/>
    <mergeCell ref="A235:A236"/>
    <mergeCell ref="B235:B236"/>
    <mergeCell ref="C227:D227"/>
    <mergeCell ref="C228:D228"/>
    <mergeCell ref="C229:D229"/>
    <mergeCell ref="C230:D230"/>
    <mergeCell ref="C231:D231"/>
    <mergeCell ref="C232:D232"/>
    <mergeCell ref="C221:D221"/>
    <mergeCell ref="C222:D222"/>
    <mergeCell ref="C223:D223"/>
    <mergeCell ref="C224:D224"/>
    <mergeCell ref="C225:D225"/>
    <mergeCell ref="C226:D226"/>
    <mergeCell ref="C215:D215"/>
    <mergeCell ref="C216:D216"/>
    <mergeCell ref="C217:D217"/>
    <mergeCell ref="C218:D218"/>
    <mergeCell ref="C219:D219"/>
    <mergeCell ref="C220:D220"/>
    <mergeCell ref="A210:D210"/>
    <mergeCell ref="E210:F210"/>
    <mergeCell ref="C211:D211"/>
    <mergeCell ref="C212:D212"/>
    <mergeCell ref="C213:D213"/>
    <mergeCell ref="C214:D214"/>
    <mergeCell ref="C176:D176"/>
    <mergeCell ref="C177:D177"/>
    <mergeCell ref="A178:F178"/>
    <mergeCell ref="A179:B179"/>
    <mergeCell ref="C179:C181"/>
    <mergeCell ref="D179:D181"/>
    <mergeCell ref="E179:F180"/>
    <mergeCell ref="B180:B181"/>
    <mergeCell ref="C170:D170"/>
    <mergeCell ref="C171:D171"/>
    <mergeCell ref="C172:D172"/>
    <mergeCell ref="C173:D173"/>
    <mergeCell ref="C174:D174"/>
    <mergeCell ref="C175:D175"/>
    <mergeCell ref="C164:D164"/>
    <mergeCell ref="C165:D165"/>
    <mergeCell ref="C166:D166"/>
    <mergeCell ref="C167:D167"/>
    <mergeCell ref="C168:D168"/>
    <mergeCell ref="C169:D169"/>
    <mergeCell ref="C158:D158"/>
    <mergeCell ref="C159:D159"/>
    <mergeCell ref="C160:D160"/>
    <mergeCell ref="C161:D161"/>
    <mergeCell ref="C162:D162"/>
    <mergeCell ref="C163:D163"/>
    <mergeCell ref="C152:D152"/>
    <mergeCell ref="C153:D153"/>
    <mergeCell ref="C154:D154"/>
    <mergeCell ref="C155:D155"/>
    <mergeCell ref="C156:D156"/>
    <mergeCell ref="C157:D157"/>
    <mergeCell ref="C146:D146"/>
    <mergeCell ref="C147:D147"/>
    <mergeCell ref="C148:D148"/>
    <mergeCell ref="C149:D149"/>
    <mergeCell ref="C150:D150"/>
    <mergeCell ref="C151:D151"/>
    <mergeCell ref="C140:D140"/>
    <mergeCell ref="C141:D141"/>
    <mergeCell ref="C142:D142"/>
    <mergeCell ref="C143:D143"/>
    <mergeCell ref="C144:D144"/>
    <mergeCell ref="C145:D145"/>
    <mergeCell ref="C134:D134"/>
    <mergeCell ref="C135:D135"/>
    <mergeCell ref="C136:D136"/>
    <mergeCell ref="C137:D137"/>
    <mergeCell ref="C138:D138"/>
    <mergeCell ref="C139:D139"/>
    <mergeCell ref="C128:D128"/>
    <mergeCell ref="C129:D129"/>
    <mergeCell ref="C130:D130"/>
    <mergeCell ref="C131:D131"/>
    <mergeCell ref="C132:D132"/>
    <mergeCell ref="C133:D133"/>
    <mergeCell ref="C122:D122"/>
    <mergeCell ref="C123:D123"/>
    <mergeCell ref="C124:D124"/>
    <mergeCell ref="C125:D125"/>
    <mergeCell ref="C126:D126"/>
    <mergeCell ref="C127:D127"/>
    <mergeCell ref="C116:D116"/>
    <mergeCell ref="C117:D117"/>
    <mergeCell ref="C118:D118"/>
    <mergeCell ref="C119:D119"/>
    <mergeCell ref="C120:D120"/>
    <mergeCell ref="C121:D121"/>
    <mergeCell ref="C110:D110"/>
    <mergeCell ref="C111:D111"/>
    <mergeCell ref="C112:D112"/>
    <mergeCell ref="C113:D113"/>
    <mergeCell ref="C114:D114"/>
    <mergeCell ref="C115:D115"/>
    <mergeCell ref="C104:D104"/>
    <mergeCell ref="C105:D105"/>
    <mergeCell ref="C106:D106"/>
    <mergeCell ref="C107:D107"/>
    <mergeCell ref="C108:D108"/>
    <mergeCell ref="C109:D109"/>
    <mergeCell ref="C98:D98"/>
    <mergeCell ref="C99:D99"/>
    <mergeCell ref="C100:D100"/>
    <mergeCell ref="C101:D101"/>
    <mergeCell ref="C102:D102"/>
    <mergeCell ref="C103:D103"/>
    <mergeCell ref="C92:D92"/>
    <mergeCell ref="C93:D93"/>
    <mergeCell ref="C94:D94"/>
    <mergeCell ref="C95:D95"/>
    <mergeCell ref="C96:D96"/>
    <mergeCell ref="C97:D97"/>
    <mergeCell ref="C86:D86"/>
    <mergeCell ref="C87:D87"/>
    <mergeCell ref="C88:D88"/>
    <mergeCell ref="C89:D89"/>
    <mergeCell ref="C90:D90"/>
    <mergeCell ref="C91:D91"/>
    <mergeCell ref="C80:D80"/>
    <mergeCell ref="C81:D81"/>
    <mergeCell ref="C82:D82"/>
    <mergeCell ref="C83:D83"/>
    <mergeCell ref="C84:D84"/>
    <mergeCell ref="C85:D85"/>
    <mergeCell ref="C74:D74"/>
    <mergeCell ref="C75:D75"/>
    <mergeCell ref="C76:D76"/>
    <mergeCell ref="C77:D77"/>
    <mergeCell ref="C78:D78"/>
    <mergeCell ref="C79:D79"/>
    <mergeCell ref="C68:D68"/>
    <mergeCell ref="C69:D69"/>
    <mergeCell ref="C70:D70"/>
    <mergeCell ref="C71:D71"/>
    <mergeCell ref="C72:D72"/>
    <mergeCell ref="C73:D73"/>
    <mergeCell ref="C62:D62"/>
    <mergeCell ref="C63:D63"/>
    <mergeCell ref="C64:D64"/>
    <mergeCell ref="C65:D65"/>
    <mergeCell ref="C66:D66"/>
    <mergeCell ref="C67:D67"/>
    <mergeCell ref="C55:D55"/>
    <mergeCell ref="C56:D56"/>
    <mergeCell ref="C58:D58"/>
    <mergeCell ref="C59:D59"/>
    <mergeCell ref="C60:D60"/>
    <mergeCell ref="C61:D61"/>
    <mergeCell ref="C49:D49"/>
    <mergeCell ref="C50:D50"/>
    <mergeCell ref="C51:D51"/>
    <mergeCell ref="C52:D52"/>
    <mergeCell ref="C53:D53"/>
    <mergeCell ref="C54:D54"/>
    <mergeCell ref="C29:D29"/>
    <mergeCell ref="C30:D30"/>
    <mergeCell ref="C43:D43"/>
    <mergeCell ref="C44:D44"/>
    <mergeCell ref="C45:D45"/>
    <mergeCell ref="C46:D46"/>
    <mergeCell ref="C47:D47"/>
    <mergeCell ref="C48:D48"/>
    <mergeCell ref="C37:D37"/>
    <mergeCell ref="C38:D38"/>
    <mergeCell ref="C39:D39"/>
    <mergeCell ref="C40:D40"/>
    <mergeCell ref="C41:D41"/>
    <mergeCell ref="C42:D42"/>
    <mergeCell ref="A544:F544"/>
    <mergeCell ref="A545:F545"/>
    <mergeCell ref="A546:E546"/>
    <mergeCell ref="A547:F547"/>
    <mergeCell ref="A548:F548"/>
    <mergeCell ref="A549:F549"/>
    <mergeCell ref="A1:F1"/>
    <mergeCell ref="A2:F2"/>
    <mergeCell ref="A3:F3"/>
    <mergeCell ref="A4:F4"/>
    <mergeCell ref="C5:C7"/>
    <mergeCell ref="D5:D7"/>
    <mergeCell ref="E5:F6"/>
    <mergeCell ref="B6:B7"/>
    <mergeCell ref="C31:D31"/>
    <mergeCell ref="C32:D32"/>
    <mergeCell ref="C33:D33"/>
    <mergeCell ref="C34:D34"/>
    <mergeCell ref="C35:D35"/>
    <mergeCell ref="C36:D36"/>
    <mergeCell ref="E25:F25"/>
    <mergeCell ref="C26:D26"/>
    <mergeCell ref="C27:D27"/>
    <mergeCell ref="C28:D28"/>
  </mergeCells>
  <pageMargins left="0.7" right="0.7" top="0.75" bottom="0.75" header="0.3" footer="0.3"/>
  <pageSetup scale="42" fitToHeight="0" orientation="portrait" r:id="rId1"/>
  <colBreaks count="1" manualBreakCount="1">
    <brk id="6" max="538"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g xmlns="c66a4efd-5a03-4822-8285-9c35a2623890" xsi:nil="true"/>
    <TaxCatchAll xmlns="6e5b4c04-351a-450d-a531-8b8f9efe7a5e"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5A343761CD832E4CA8FC51C5E96B991C" ma:contentTypeVersion="19" ma:contentTypeDescription="Crear nuevo documento." ma:contentTypeScope="" ma:versionID="aa64300c98d737a861446eb5247b4c0a">
  <xsd:schema xmlns:xsd="http://www.w3.org/2001/XMLSchema" xmlns:xs="http://www.w3.org/2001/XMLSchema" xmlns:p="http://schemas.microsoft.com/office/2006/metadata/properties" xmlns:ns2="c66a4efd-5a03-4822-8285-9c35a2623890" xmlns:ns3="6e5b4c04-351a-450d-a531-8b8f9efe7a5e" targetNamespace="http://schemas.microsoft.com/office/2006/metadata/properties" ma:root="true" ma:fieldsID="14ca16eb22337b31ea79585e922b566a" ns2:_="" ns3:_="">
    <xsd:import namespace="c66a4efd-5a03-4822-8285-9c35a2623890"/>
    <xsd:import namespace="6e5b4c04-351a-450d-a531-8b8f9efe7a5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Tag" minOccurs="0"/>
                <xsd:element ref="ns3:SharedWithUsers" minOccurs="0"/>
                <xsd:element ref="ns3:SharedWithDetails" minOccurs="0"/>
                <xsd:element ref="ns2:MediaServiceLocation" minOccurs="0"/>
                <xsd:element ref="ns2:MediaLengthInSeconds"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6a4efd-5a03-4822-8285-9c35a262389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Tag" ma:index="17" nillable="true" ma:displayName="Tag" ma:internalName="Tag">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e5b4c04-351a-450d-a531-8b8f9efe7a5e"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element name="TaxCatchAll" ma:index="23" nillable="true" ma:displayName="Columna global de taxonomía" ma:hidden="true" ma:list="{91cf5f76-addd-4ce2-af2b-2061325da43e}" ma:internalName="TaxCatchAll" ma:showField="CatchAllData" ma:web="6e5b4c04-351a-450d-a531-8b8f9efe7a5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2E6EDD-9196-4825-A1A4-CDB15AF403B4}"/>
</file>

<file path=customXml/itemProps2.xml><?xml version="1.0" encoding="utf-8"?>
<ds:datastoreItem xmlns:ds="http://schemas.openxmlformats.org/officeDocument/2006/customXml" ds:itemID="{C8B81C0A-40B5-4C5C-B495-32D33FBD4F1F}"/>
</file>

<file path=customXml/itemProps3.xml><?xml version="1.0" encoding="utf-8"?>
<ds:datastoreItem xmlns:ds="http://schemas.openxmlformats.org/officeDocument/2006/customXml" ds:itemID="{118F8507-A909-4CDE-82B5-F7888354244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INMER RAMIREZ JIMENEZ</dc:creator>
  <cp:keywords/>
  <dc:description/>
  <cp:lastModifiedBy>VIVIANA RIOS GOMEZ</cp:lastModifiedBy>
  <cp:revision/>
  <dcterms:created xsi:type="dcterms:W3CDTF">2022-02-28T01:36:57Z</dcterms:created>
  <dcterms:modified xsi:type="dcterms:W3CDTF">2022-03-24T00:16:25Z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0x0101005A343761CD832E4CA8FC51C5E96B991C</vt:lpwstr>
  </property>
</Properties>
</file>