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C:\Users\ce02698\Downloads\"/>
    </mc:Choice>
  </mc:AlternateContent>
  <xr:revisionPtr revIDLastSave="0" documentId="13_ncr:1_{208DDB33-C30A-436C-9ADD-5D02B4CA7879}" xr6:coauthVersionLast="47" xr6:coauthVersionMax="47" xr10:uidLastSave="{00000000-0000-0000-0000-000000000000}"/>
  <bookViews>
    <workbookView xWindow="-120" yWindow="-120" windowWidth="29040" windowHeight="15720" activeTab="1" xr2:uid="{00000000-000D-0000-FFFF-FFFF00000000}"/>
  </bookViews>
  <sheets>
    <sheet name="GENERALES NOTA 322" sheetId="5" r:id="rId1"/>
    <sheet name="GENERALES NOTA 321" sheetId="10" r:id="rId2"/>
    <sheet name="GENERALES  NOTA 324 -478" sheetId="11" r:id="rId3"/>
    <sheet name="GENERALES NOTA 325" sheetId="14" r:id="rId4"/>
    <sheet name="CONCEPTO DE CONCILIACIÓN 330 " sheetId="17" r:id="rId5"/>
    <sheet name="CAMBIO DE CONTINGENCIA 423" sheetId="18" r:id="rId6"/>
    <sheet name="Hoja1" sheetId="15" state="hidden" r:id="rId7"/>
    <sheet name="Hoja2" sheetId="6" state="hidden" r:id="rId8"/>
  </sheets>
  <externalReferences>
    <externalReference r:id="rId9"/>
    <externalReference r:id="rId10"/>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 i="18" l="1"/>
  <c r="B27" i="18" s="1"/>
  <c r="B8" i="18"/>
  <c r="H21" i="17"/>
  <c r="H23" i="17" s="1"/>
  <c r="H25" i="17" s="1"/>
  <c r="G21" i="17"/>
  <c r="G23" i="17" s="1"/>
  <c r="G25" i="17" s="1"/>
  <c r="F21" i="17"/>
  <c r="F23" i="17" s="1"/>
  <c r="F25" i="17" s="1"/>
  <c r="E21" i="17"/>
  <c r="E23" i="17" s="1"/>
  <c r="E25" i="17" s="1"/>
  <c r="D21" i="17"/>
  <c r="D23" i="17"/>
  <c r="D25" i="17" s="1"/>
  <c r="H20" i="17"/>
  <c r="H22" i="17"/>
  <c r="H24" i="17"/>
  <c r="G20" i="17"/>
  <c r="G22" i="17" s="1"/>
  <c r="G24" i="17" s="1"/>
  <c r="F20" i="17"/>
  <c r="F22" i="17"/>
  <c r="F24" i="17"/>
  <c r="E20" i="17"/>
  <c r="E22" i="17"/>
  <c r="E24" i="17"/>
  <c r="D20" i="17"/>
  <c r="D22" i="17"/>
  <c r="D24" i="17"/>
  <c r="B3" i="10"/>
  <c r="B3" i="11" s="1"/>
  <c r="B4" i="10"/>
  <c r="B4" i="11"/>
  <c r="B5" i="10"/>
  <c r="B5" i="11" s="1"/>
  <c r="B6" i="10"/>
  <c r="B6" i="11" s="1"/>
  <c r="B7" i="10"/>
  <c r="B7" i="11" s="1"/>
  <c r="B2" i="11"/>
  <c r="D34" i="5"/>
  <c r="D35" i="5"/>
  <c r="B8" i="17"/>
  <c r="B7" i="18"/>
  <c r="B6" i="18"/>
  <c r="B5" i="18"/>
  <c r="B4" i="18"/>
  <c r="B3" i="18"/>
  <c r="B2" i="18"/>
  <c r="B7" i="17"/>
  <c r="B6" i="17"/>
  <c r="B5" i="17"/>
  <c r="B4" i="17"/>
  <c r="B3" i="17"/>
  <c r="B2" i="17"/>
  <c r="B17" i="11"/>
  <c r="C11" i="11"/>
  <c r="C10" i="11"/>
  <c r="B7" i="14"/>
  <c r="B6" i="14"/>
  <c r="B5" i="14"/>
  <c r="B4" i="14"/>
  <c r="B3" i="14"/>
  <c r="B2" i="14"/>
  <c r="B8" i="11"/>
  <c r="B28" i="11"/>
  <c r="B9" i="17"/>
</calcChain>
</file>

<file path=xl/sharedStrings.xml><?xml version="1.0" encoding="utf-8"?>
<sst xmlns="http://schemas.openxmlformats.org/spreadsheetml/2006/main" count="313" uniqueCount="209">
  <si>
    <t>Juzgado</t>
  </si>
  <si>
    <t xml:space="preserve">Demandante </t>
  </si>
  <si>
    <t>Radicado(23 digitos)</t>
  </si>
  <si>
    <t xml:space="preserve">Situcion Laboral </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</si>
  <si>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</si>
  <si>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</si>
  <si>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</si>
  <si>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</si>
  <si>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</si>
  <si>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</si>
  <si>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</si>
  <si>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</si>
  <si>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</si>
  <si>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</si>
  <si>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</si>
  <si>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</si>
  <si>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</si>
  <si>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</si>
  <si>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</si>
  <si>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</si>
  <si>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</si>
  <si>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</si>
  <si>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</si>
  <si>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</si>
  <si>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</si>
  <si>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</si>
  <si>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</si>
  <si>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</si>
  <si>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</si>
  <si>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</si>
  <si>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</si>
  <si>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</si>
  <si>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</si>
  <si>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</si>
  <si>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</si>
  <si>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</si>
  <si>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</si>
  <si>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</si>
  <si>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</si>
  <si>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</si>
  <si>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</si>
  <si>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</si>
  <si>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</si>
  <si>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</si>
  <si>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</si>
  <si>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</si>
  <si>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</si>
  <si>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</si>
  <si>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</si>
  <si>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</si>
  <si>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</si>
  <si>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</si>
  <si>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</si>
  <si>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</si>
  <si>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</si>
  <si>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</si>
  <si>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</si>
  <si>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</si>
  <si>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</si>
  <si>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</si>
  <si>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</si>
  <si>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</si>
  <si>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</si>
  <si>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</si>
  <si>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</si>
  <si>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</si>
  <si>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</si>
  <si>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</si>
  <si>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</si>
  <si>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</si>
  <si>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</si>
  <si>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</si>
  <si>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</si>
  <si>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</si>
  <si>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</si>
  <si>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</si>
  <si>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</si>
  <si>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</si>
  <si>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</si>
  <si>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</si>
  <si>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</si>
  <si>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</si>
  <si>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</si>
  <si>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</si>
  <si>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</si>
  <si>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</si>
  <si>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</si>
  <si>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</si>
  <si>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</si>
  <si>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</si>
  <si>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</si>
  <si>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</si>
  <si>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</si>
  <si>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</si>
  <si>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</si>
  <si>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</si>
  <si>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</si>
  <si>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</si>
  <si>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</si>
  <si>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</si>
  <si>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CONTINGENCIA</t>
  </si>
  <si>
    <t xml:space="preserve">SI </t>
  </si>
  <si>
    <t>COASEGURO RETENCION ALLIANZ (%)</t>
  </si>
  <si>
    <t>PROBABLE GENERALES</t>
  </si>
  <si>
    <t>EVENTUAL GENERALES</t>
  </si>
  <si>
    <t>PROBABLE RC MEDICA</t>
  </si>
  <si>
    <t>EVENTUAL RC MEDICA</t>
  </si>
  <si>
    <t>PROBABLE AVIACION,SALUD,VIDA</t>
  </si>
  <si>
    <t>EVENTUAL AVIACION,SALUD,VIDA</t>
  </si>
  <si>
    <t>JUZGADO</t>
  </si>
  <si>
    <t>LLAMADA EN GARANTIA</t>
  </si>
  <si>
    <t>CONCURRENCIA</t>
  </si>
  <si>
    <t xml:space="preserve">SUMA SOLICITADA </t>
  </si>
  <si>
    <t xml:space="preserve">CONTINGENCIA ACTUAL </t>
  </si>
  <si>
    <t xml:space="preserve">CAMBIO DE CONTINGENCIA </t>
  </si>
  <si>
    <t>COMENTARIO OUT</t>
  </si>
  <si>
    <t>AUTORIZACION COMPAÑÍA SUMA</t>
  </si>
  <si>
    <t xml:space="preserve">AUTORIZACION COMPAÑÍA COMENTARIOS </t>
  </si>
  <si>
    <t xml:space="preserve">CONCEPTO DE CONCILIACIÓN 330 </t>
  </si>
  <si>
    <t>CAMBIO CONTINGENCIA PJ</t>
  </si>
  <si>
    <t>RADICADO(23 DIGITOS)</t>
  </si>
  <si>
    <t>DEMANDADO</t>
  </si>
  <si>
    <t xml:space="preserve">DEMANDANTE </t>
  </si>
  <si>
    <t>TIPO DE VINCULACION COMPAÑÍA</t>
  </si>
  <si>
    <t>NOMBRE DE LESIONADO O MUERTO (S)</t>
  </si>
  <si>
    <t>FECHA DE LOS HECHOS</t>
  </si>
  <si>
    <t>FECHA DE SOLICITUD AUDIENCIA PREJUDICIAL</t>
  </si>
  <si>
    <t>FECHA DE AUDIENCIA PREJUDICIAL</t>
  </si>
  <si>
    <t>VALOR DE LAS PRETENSIONES TOTALES DE LA DEMANDA (EN PESOS NO EN SMMLV)</t>
  </si>
  <si>
    <t>PERJUICIOS RECLAMADOS  (EN PESOS NO EN SMMLV)</t>
  </si>
  <si>
    <t>ASEGURADO</t>
  </si>
  <si>
    <t>NIT ASEGURADO</t>
  </si>
  <si>
    <t xml:space="preserve">NO. PÓLIZA VINCULADA (LAS QUE SE NECESITE SOLICITAR). </t>
  </si>
  <si>
    <t>FECHA DE ASIGNACIÓN</t>
  </si>
  <si>
    <t>FECHA DE NOTIFICACIÓN</t>
  </si>
  <si>
    <t xml:space="preserve">FECHA DE CONTESTACION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</si>
  <si>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</si>
  <si>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 xml:space="preserve">PROBABLE </t>
  </si>
  <si>
    <t xml:space="preserve">EVENTUAL </t>
  </si>
  <si>
    <t>COMENTARIOS CLASIFICACIÓN Y VALOR CONTINGENCIA</t>
  </si>
  <si>
    <t>RESERVA 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</si>
  <si>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</si>
  <si>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</si>
  <si>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</si>
  <si>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</si>
  <si>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</si>
  <si>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COMENTARIOS CAMBIO DE CONTINGENCIA </t>
  </si>
  <si>
    <t xml:space="preserve">ACTUALIZACION DE CONTINGENCIA  </t>
  </si>
  <si>
    <t xml:space="preserve">COMENTARIO Y MOTIVO DE ACTUALIZACION DE CONTINGENCIA </t>
  </si>
  <si>
    <t>COMENTARIOS ABOGADO EXTERNO</t>
  </si>
  <si>
    <t>Descripción</t>
  </si>
  <si>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</si>
  <si>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t xml:space="preserve">Procesos judiciales llevados a cabo en distintas ciudades con los mismos demandantes. </t>
  </si>
  <si>
    <t xml:space="preserve">Demandantes con vínculos consanguineos, de afinidad y/o amistad con el asegurado. </t>
  </si>
  <si>
    <t xml:space="preserve">Prima contratada alta comparada con los ingresos reales del asegurado; Valor del aseguro excesivo o con valor que supera lo devegado por el asegurado. </t>
  </si>
  <si>
    <t>Lesiones y/o afectaciones del asegurado preexistentes.</t>
  </si>
  <si>
    <t xml:space="preserve"> Múltiples reclamos por la misma pérdida y similar.</t>
  </si>
  <si>
    <t>Múltiples aseguramientos del mismo tipo.</t>
  </si>
  <si>
    <r>
      <rPr>
        <b/>
        <sz val="10"/>
        <color theme="1"/>
        <rFont val="Century Gothic"/>
        <family val="2"/>
      </rPr>
      <t>PJ</t>
    </r>
    <r>
      <rPr>
        <sz val="10"/>
        <color theme="1"/>
        <rFont val="Century Gothic"/>
        <family val="2"/>
      </rPr>
      <t xml:space="preserve"> - Exageración pretensiones materiales (lucro cesante y daño emergente).</t>
    </r>
  </si>
  <si>
    <r>
      <rPr>
        <b/>
        <sz val="10"/>
        <color theme="1"/>
        <rFont val="Century Gothic"/>
        <family val="2"/>
      </rPr>
      <t xml:space="preserve">PJ </t>
    </r>
    <r>
      <rPr>
        <sz val="10"/>
        <color theme="1"/>
        <rFont val="Century Gothic"/>
        <family val="2"/>
      </rPr>
      <t>- Lesiones/circunstancias sin relación o inconsistentes con los hechos demandados.</t>
    </r>
  </si>
  <si>
    <r>
      <rPr>
        <b/>
        <sz val="10"/>
        <color theme="1"/>
        <rFont val="Century Gothic"/>
        <family val="2"/>
      </rPr>
      <t xml:space="preserve">PJ </t>
    </r>
    <r>
      <rPr>
        <sz val="10"/>
        <color theme="1"/>
        <rFont val="Century Gothic"/>
        <family val="2"/>
      </rPr>
      <t>- Soportes de asegurados/terceros demandantes adulterados.</t>
    </r>
  </si>
  <si>
    <r>
      <rPr>
        <b/>
        <sz val="10"/>
        <color theme="1"/>
        <rFont val="Century Gothic"/>
        <family val="2"/>
      </rPr>
      <t xml:space="preserve">PJ </t>
    </r>
    <r>
      <rPr>
        <sz val="10"/>
        <color theme="1"/>
        <rFont val="Century Gothic"/>
        <family val="2"/>
      </rPr>
      <t>- Demandantes involucrados en otros siniestros y procesos judiciales.</t>
    </r>
  </si>
  <si>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</si>
  <si>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</si>
  <si>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r>
      <rPr>
        <b/>
        <sz val="10"/>
        <color theme="1"/>
        <rFont val="Century Gothic"/>
        <family val="2"/>
      </rPr>
      <t xml:space="preserve">PJ </t>
    </r>
    <r>
      <rPr>
        <sz val="10"/>
        <color theme="1"/>
        <rFont val="Century Gothic"/>
        <family val="2"/>
      </rPr>
      <t>- Sumas elevadas aseguradas con respecto a la ocupación desarrollada del asegurado.</t>
    </r>
  </si>
  <si>
    <r>
      <rPr>
        <b/>
        <sz val="10"/>
        <color theme="1"/>
        <rFont val="Century Gothic"/>
        <family val="2"/>
      </rPr>
      <t xml:space="preserve">PJ </t>
    </r>
    <r>
      <rPr>
        <sz val="10"/>
        <color theme="1"/>
        <rFont val="Century Gothic"/>
        <family val="2"/>
      </rPr>
      <t>- Reticencia</t>
    </r>
  </si>
  <si>
    <r>
      <rPr>
        <b/>
        <sz val="10"/>
        <color theme="1"/>
        <rFont val="Century Gothic"/>
        <family val="2"/>
      </rPr>
      <t>PJ</t>
    </r>
    <r>
      <rPr>
        <sz val="10"/>
        <color theme="1"/>
        <rFont val="Century Gothic"/>
        <family val="2"/>
      </rPr>
      <t xml:space="preserve"> - Reclamaciones presentadas durante la misma vigencia de la póliza por cisrcunsatancias similares. </t>
    </r>
  </si>
  <si>
    <r>
      <rPr>
        <b/>
        <sz val="10"/>
        <color theme="1"/>
        <rFont val="Century Gothic"/>
        <family val="2"/>
      </rPr>
      <t>PJ</t>
    </r>
    <r>
      <rPr>
        <sz val="10"/>
        <color theme="1"/>
        <rFont val="Century Gothic"/>
        <family val="2"/>
      </rPr>
      <t xml:space="preserve"> - El asegurado tiene más de un seguro de vida en la misma o con otras compañías.</t>
    </r>
  </si>
  <si>
    <t>ANTIFRAUDE</t>
  </si>
  <si>
    <t>SI / NO</t>
  </si>
  <si>
    <t xml:space="preserve">En caso de ser afirmativo, explicar: </t>
  </si>
  <si>
    <t>Validar si en proceso se presentan alguna de las siguientes situaciones :</t>
  </si>
  <si>
    <t>Diferencia entre el lucro cesante y daño emergente pretendidos por los demandantes en el proceso judicial Vs tasacion objetivada.</t>
  </si>
  <si>
    <t>Documentos falsos aportados como pruabas; Vehículos con daños severos y no reportan lesionados; Médico de terceros (especializado), también está involucrado en otros diagnósticos;  ITP Irregularidad en el proceso de calificación; Diagnósticos médicos sin el debido sustento.</t>
  </si>
  <si>
    <t>2025054379</t>
  </si>
  <si>
    <t>Delegatura para Funciones Jurisdiccionales de la Superintendencia Financiera de Colombia</t>
  </si>
  <si>
    <t>Allianz Seguros de Vida S.A. Nit. 860.027.404-1</t>
  </si>
  <si>
    <t>Germán Ricardo Serrano Fuentes C.C. 74.302.722</t>
  </si>
  <si>
    <t>No aplica</t>
  </si>
  <si>
    <t>incapacital total y permanente</t>
  </si>
  <si>
    <t xml:space="preserve">Germán Ricardo Serrano Fuentes </t>
  </si>
  <si>
    <t>20 de diciembre de 2024</t>
  </si>
  <si>
    <t>sin audiencia</t>
  </si>
  <si>
    <t>023536653 / 0</t>
  </si>
  <si>
    <t>22 de mayo de 2025</t>
  </si>
  <si>
    <t>29 de abril de 2025</t>
  </si>
  <si>
    <t>21 de abril de 2025</t>
  </si>
  <si>
    <t>Amparo ITP</t>
  </si>
  <si>
    <t>El señor Germán Ricardo Serrano Fuentes adquirió el seguro de vida individual No. 023536653 con Allianz Seguros de Vida. S.A. el 03 de diciembre de 2024.
Producto de exámenes realizados por el Ejercito Nacional, al señor Serrano Fuentes le practicaron Junta Médico Laboral el 20 de febrero de 2024 que le fue notificada en febrero de 2025, en donde se estableció una disminución laboral del 64,04%.
Una vez conocido su estado de salud, realizó a través de apoderado reclamación formal el 04 de marzo de 2025 a la compañía aseguradora  Sin embargo, transcurrió un mes sin que la compañía se haya pronunciado.</t>
  </si>
  <si>
    <t>RADICADO (23 digitos)</t>
  </si>
  <si>
    <t>JUAZGADO</t>
  </si>
  <si>
    <t>DEMANDANTE</t>
  </si>
  <si>
    <t>TIPO DE VINCULACIÓN COMPAÑÍA</t>
  </si>
  <si>
    <r>
      <t xml:space="preserve">SINIESTRO </t>
    </r>
    <r>
      <rPr>
        <sz val="11"/>
        <color theme="1"/>
        <rFont val="Calibri"/>
        <family val="2"/>
        <scheme val="minor"/>
      </rPr>
      <t xml:space="preserve">151958167 - </t>
    </r>
    <r>
      <rPr>
        <b/>
        <sz val="11"/>
        <color theme="1"/>
        <rFont val="Calibri"/>
        <family val="2"/>
        <scheme val="minor"/>
      </rPr>
      <t xml:space="preserve">APLICATIVO </t>
    </r>
    <r>
      <rPr>
        <sz val="11"/>
        <color theme="1"/>
        <rFont val="Calibri"/>
        <family val="2"/>
        <scheme val="minor"/>
      </rPr>
      <t>214843</t>
    </r>
  </si>
  <si>
    <t>23536653 / 0</t>
  </si>
  <si>
    <t>Incapacidad Total y Permanente (ITP)</t>
  </si>
  <si>
    <t>Sin deducible</t>
  </si>
  <si>
    <t>Desdeel 09/12/2024 hasta el 08/12/2025</t>
  </si>
  <si>
    <t>N/A</t>
  </si>
  <si>
    <t>X</t>
  </si>
  <si>
    <t xml:space="preserve">• Disminución de la suma asegurada por pago de indemnizaciones con cargo a la PÓLIZA DE VIDA ACTUALL No. 023536653 / 0.
</t>
  </si>
  <si>
    <t>• Prescripción de las acciones derivadas del contrato de seguros.</t>
  </si>
  <si>
    <t>• Existencia de coaseguro.</t>
  </si>
  <si>
    <t>• Aplicación de la limitación de responsabilidad por razón del deducible a cargo del asegurado.</t>
  </si>
  <si>
    <t>X -Incapacidad total y permanente: $400.000.000.</t>
  </si>
  <si>
    <t>X - El valor asegurado se encuentra disponible, ya que no se han efectuado pagos por la garantía de ITP de la póliza afectada.</t>
  </si>
  <si>
    <t>Sin deducible.</t>
  </si>
  <si>
    <t>X - Nulidad del aseguramiento por reticencia.</t>
  </si>
  <si>
    <t xml:space="preserve">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</si>
</sst>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 #,##0;\-&quot;$&quot;\ #,##0"/>
    <numFmt numFmtId="6" formatCode="&quot;$&quot;\ #,##0;[Red]\-&quot;$&quot;\ #,##0"/>
    <numFmt numFmtId="42" formatCode="_-&quot;$&quot;\ * #,##0_-;\-&quot;$&quot;\ * #,##0_-;_-&quot;$&quot;\ * &quot;-&quot;_-;_-@_-"/>
    <numFmt numFmtId="44" formatCode="_-&quot;$&quot;\ * #,##0.00_-;\-&quot;$&quot;\ * #,##0.00_-;_-&quot;$&quot;\ * &quot;-&quot;??_-;_-@_-"/>
    <numFmt numFmtId="164" formatCode="_-&quot;$&quot;\ * #,##0_-;\-&quot;$&quot;\ * #,##0_-;_-&quot;$&quot;\ * &quot;-&quot;??_-;_-@_-"/>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b/>
      <sz val="20"/>
      <color theme="0"/>
      <name val="Calibri"/>
      <family val="2"/>
      <scheme val="minor"/>
    </font>
    <font>
      <b/>
      <sz val="10"/>
      <color theme="0"/>
      <name val="Century Gothic"/>
      <family val="2"/>
    </font>
    <font>
      <sz val="10"/>
      <color theme="1"/>
      <name val="Century Gothic"/>
      <family val="2"/>
    </font>
    <font>
      <b/>
      <sz val="10"/>
      <color theme="1"/>
      <name val="Century Gothic"/>
      <family val="2"/>
    </font>
    <font>
      <sz val="1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10">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0" fillId="0" borderId="1"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0" fillId="0" borderId="1" xfId="0" applyBorder="1" applyAlignment="1">
      <alignment vertical="top" wrapText="1"/>
    </xf>
    <xf numFmtId="0" fontId="0" fillId="0" borderId="1" xfId="0" applyBorder="1" applyAlignment="1">
      <alignment vertical="top"/>
    </xf>
    <xf numFmtId="0" fontId="2" fillId="0" borderId="2" xfId="0" applyFont="1" applyBorder="1" applyAlignment="1">
      <alignment horizontal="justify" vertical="top"/>
    </xf>
    <xf numFmtId="0" fontId="4" fillId="2" borderId="8" xfId="0" applyFont="1" applyFill="1" applyBorder="1" applyAlignment="1">
      <alignment horizontal="justify" vertical="center"/>
    </xf>
    <xf numFmtId="0" fontId="8" fillId="8" borderId="9"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xf>
    <xf numFmtId="0" fontId="9" fillId="0" borderId="1" xfId="0" applyFont="1" applyBorder="1" applyAlignment="1">
      <alignment horizontal="left" vertical="center"/>
    </xf>
    <xf numFmtId="6" fontId="0" fillId="0" borderId="1" xfId="1" applyNumberFormat="1" applyFont="1" applyBorder="1" applyAlignment="1">
      <alignment horizontal="justify"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3" fontId="0" fillId="0" borderId="1" xfId="0" applyNumberFormat="1" applyBorder="1" applyAlignment="1">
      <alignment horizontal="justify" vertical="top"/>
    </xf>
    <xf numFmtId="0" fontId="0" fillId="0" borderId="2" xfId="0" applyBorder="1" applyAlignment="1">
      <alignment horizontal="left" vertical="top"/>
    </xf>
    <xf numFmtId="0" fontId="0" fillId="0" borderId="3" xfId="0" applyBorder="1" applyAlignment="1">
      <alignment horizontal="left" vertical="top"/>
    </xf>
    <xf numFmtId="6" fontId="0" fillId="5" borderId="2" xfId="1" applyNumberFormat="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7" fillId="2" borderId="0" xfId="0" applyFont="1" applyFill="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7" fillId="2" borderId="4" xfId="0" applyFont="1" applyFill="1" applyBorder="1" applyAlignment="1">
      <alignment horizontal="center" vertical="top"/>
    </xf>
    <xf numFmtId="0" fontId="0" fillId="0" borderId="3" xfId="0" applyBorder="1" applyAlignment="1">
      <alignment horizontal="center" vertical="top"/>
    </xf>
    <xf numFmtId="0" fontId="0" fillId="0" borderId="2" xfId="0" applyBorder="1" applyAlignment="1">
      <alignment horizontal="center" vertical="top"/>
    </xf>
    <xf numFmtId="42" fontId="0" fillId="5" borderId="0" xfId="1" applyFont="1" applyFill="1" applyBorder="1" applyAlignment="1">
      <alignment horizontal="center" vertical="top"/>
    </xf>
    <xf numFmtId="0" fontId="0" fillId="0" borderId="1" xfId="0"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0" fillId="0" borderId="11" xfId="0" applyBorder="1" applyAlignment="1" applyProtection="1">
      <alignment horizontal="justify" vertical="top"/>
      <protection locked="0"/>
    </xf>
    <xf numFmtId="0" fontId="7" fillId="2" borderId="11" xfId="0" applyFont="1" applyFill="1" applyBorder="1" applyAlignment="1" applyProtection="1">
      <alignment horizontal="center" vertical="top"/>
      <protection locked="0"/>
    </xf>
    <xf numFmtId="0" fontId="11"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7" borderId="5" xfId="0" applyFill="1" applyBorder="1" applyAlignment="1" applyProtection="1">
      <alignment horizontal="left" vertical="top" wrapText="1"/>
      <protection locked="0"/>
    </xf>
    <xf numFmtId="0" fontId="0" fillId="7"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2" fillId="0" borderId="1" xfId="0" applyFont="1" applyBorder="1" applyAlignment="1" applyProtection="1">
      <alignment horizontal="justify" vertical="top"/>
      <protection locked="0"/>
    </xf>
    <xf numFmtId="164" fontId="0" fillId="5" borderId="1" xfId="3" applyNumberFormat="1" applyFont="1" applyFill="1" applyBorder="1" applyAlignment="1">
      <alignment horizontal="justify" vertical="top"/>
    </xf>
    <xf numFmtId="0" fontId="0" fillId="0" borderId="1" xfId="0" applyBorder="1" applyAlignment="1">
      <alignment horizontal="center" vertical="top" wrapText="1"/>
    </xf>
    <xf numFmtId="0" fontId="3" fillId="2" borderId="4" xfId="0" applyFont="1" applyFill="1" applyBorder="1" applyAlignment="1">
      <alignment horizontal="center" vertical="top"/>
    </xf>
    <xf numFmtId="42" fontId="0" fillId="5" borderId="1" xfId="1" applyFont="1" applyFill="1" applyBorder="1" applyAlignment="1">
      <alignment horizontal="justify" vertical="top"/>
    </xf>
    <xf numFmtId="44" fontId="0" fillId="5" borderId="1" xfId="3" applyFont="1" applyFill="1" applyBorder="1" applyAlignment="1">
      <alignment horizontal="center"/>
    </xf>
    <xf numFmtId="0" fontId="0" fillId="5" borderId="1" xfId="0" applyFill="1" applyBorder="1" applyAlignment="1">
      <alignment horizontal="justify" vertical="top"/>
    </xf>
    <xf numFmtId="0" fontId="0" fillId="7" borderId="13" xfId="0" applyFill="1" applyBorder="1" applyAlignment="1">
      <alignment horizontal="justify" vertical="top"/>
    </xf>
    <xf numFmtId="0" fontId="0" fillId="7" borderId="0" xfId="0" applyFill="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xf numFmtId="0" fontId="4" fillId="6" borderId="9" xfId="0" applyFont="1" applyFill="1" applyBorder="1" applyAlignment="1">
      <alignment horizontal="center" vertical="center"/>
    </xf>
    <xf numFmtId="0" fontId="4" fillId="6" borderId="10" xfId="0" applyFont="1" applyFill="1" applyBorder="1" applyAlignment="1">
      <alignment horizontal="center" vertical="center"/>
    </xf>
    <xf numFmtId="0" fontId="2" fillId="0" borderId="4" xfId="0" applyFont="1" applyBorder="1" applyAlignment="1">
      <alignment horizontal="justify" vertical="top"/>
    </xf>
    <xf numFmtId="0" fontId="2" fillId="0" borderId="0" xfId="0" applyFont="1"/>
    <xf numFmtId="0" fontId="4" fillId="6" borderId="1" xfId="0" applyFont="1" applyFill="1" applyBorder="1" applyAlignment="1">
      <alignment horizontal="center" vertical="center"/>
    </xf>
    <xf numFmtId="0" fontId="2" fillId="0" borderId="2" xfId="0" applyFont="1" applyBorder="1" applyAlignment="1">
      <alignment horizontal="left" vertical="top"/>
    </xf>
    <xf numFmtId="0" fontId="4" fillId="6" borderId="4" xfId="0" applyFont="1" applyFill="1" applyBorder="1" applyAlignment="1">
      <alignment horizontal="center" vertical="center"/>
    </xf>
    <xf numFmtId="5" fontId="0" fillId="0" borderId="2" xfId="0" applyNumberFormat="1" applyBorder="1" applyAlignment="1">
      <alignment horizontal="left" vertical="top"/>
    </xf>
    <xf numFmtId="5" fontId="0" fillId="0" borderId="11" xfId="0" applyNumberFormat="1" applyBorder="1" applyAlignment="1">
      <alignment horizontal="left" vertical="top"/>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11" xfId="0" applyBorder="1" applyAlignment="1">
      <alignment horizontal="left" vertical="center"/>
    </xf>
    <xf numFmtId="0" fontId="0" fillId="0" borderId="3" xfId="0" applyBorder="1" applyAlignment="1">
      <alignment horizontal="left" vertical="center"/>
    </xf>
    <xf numFmtId="0" fontId="0" fillId="0" borderId="1" xfId="0" applyBorder="1" applyAlignment="1">
      <alignment vertical="center" wrapText="1"/>
    </xf>
    <xf numFmtId="0" fontId="6" fillId="0" borderId="1" xfId="0" applyFont="1" applyBorder="1" applyAlignment="1">
      <alignment vertical="center" wrapText="1"/>
    </xf>
    <xf numFmtId="0" fontId="0" fillId="0" borderId="11" xfId="0" applyBorder="1" applyAlignment="1">
      <alignment vertical="top" wrapText="1"/>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AppData\Local\Microsoft\Windows\INetCache\Content.Outlook\6U4382SS\INFORME%20INICIAL%20AUTOS%202023.xlsx" TargetMode="External"/><Relationship Id="rId1" Type="http://schemas.openxmlformats.org/officeDocument/2006/relationships/externalLinkPath" Target="https://allianzms-my.sharepoint.com/Users/ce02653/AppData/Local/Microsoft/Windows/INetCache/Content.Outlook/6U4382SS/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D35"/>
  <sheetViews>
    <sheetView zoomScaleNormal="100" workbookViewId="0">
      <selection activeCell="B16" sqref="B16:C16"/>
    </sheetView>
  </sheetViews>
  <sheetFormatPr baseColWidth="10" defaultColWidth="0" defaultRowHeight="15" x14ac:dyDescent="0.25"/>
  <cols>
    <col min="1" max="1" width="92.7109375" style="7" customWidth="1"/>
    <col min="2" max="2" width="63.85546875" style="7" customWidth="1"/>
    <col min="3" max="3" width="75.140625" style="7" customWidth="1"/>
    <col min="4" max="16384" width="11.42578125" style="2" hidden="1"/>
  </cols>
  <sheetData>
    <row r="1" spans="1:3" ht="28.5" customHeight="1" x14ac:dyDescent="0.25">
      <c r="A1" s="51" t="s">
        <v>28</v>
      </c>
      <c r="B1" s="51"/>
      <c r="C1" s="51"/>
    </row>
    <row r="2" spans="1:3" x14ac:dyDescent="0.25">
      <c r="A2" s="5" t="s">
        <v>120</v>
      </c>
      <c r="B2" s="54" t="s">
        <v>174</v>
      </c>
      <c r="C2" s="55"/>
    </row>
    <row r="3" spans="1:3" x14ac:dyDescent="0.25">
      <c r="A3" s="5" t="s">
        <v>109</v>
      </c>
      <c r="B3" s="52" t="s">
        <v>175</v>
      </c>
      <c r="C3" s="53"/>
    </row>
    <row r="4" spans="1:3" x14ac:dyDescent="0.25">
      <c r="A4" s="5" t="s">
        <v>121</v>
      </c>
      <c r="B4" s="52" t="s">
        <v>176</v>
      </c>
      <c r="C4" s="53"/>
    </row>
    <row r="5" spans="1:3" ht="14.45" customHeight="1" x14ac:dyDescent="0.25">
      <c r="A5" s="5" t="s">
        <v>122</v>
      </c>
      <c r="B5" s="52" t="s">
        <v>177</v>
      </c>
      <c r="C5" s="53"/>
    </row>
    <row r="6" spans="1:3" x14ac:dyDescent="0.25">
      <c r="A6" s="5" t="s">
        <v>123</v>
      </c>
      <c r="B6" s="37" t="s">
        <v>94</v>
      </c>
      <c r="C6" s="37"/>
    </row>
    <row r="7" spans="1:3" x14ac:dyDescent="0.25">
      <c r="A7" s="5" t="s">
        <v>124</v>
      </c>
      <c r="B7" s="52" t="s">
        <v>178</v>
      </c>
      <c r="C7" s="53"/>
    </row>
    <row r="8" spans="1:3" x14ac:dyDescent="0.25">
      <c r="A8" s="5" t="s">
        <v>125</v>
      </c>
      <c r="B8" s="49" t="s">
        <v>181</v>
      </c>
      <c r="C8" s="50"/>
    </row>
    <row r="9" spans="1:3" x14ac:dyDescent="0.25">
      <c r="A9" s="5" t="s">
        <v>126</v>
      </c>
      <c r="B9" s="49" t="s">
        <v>182</v>
      </c>
      <c r="C9" s="50"/>
    </row>
    <row r="10" spans="1:3" x14ac:dyDescent="0.25">
      <c r="A10" s="5" t="s">
        <v>127</v>
      </c>
      <c r="B10" s="49" t="s">
        <v>182</v>
      </c>
      <c r="C10" s="50"/>
    </row>
    <row r="11" spans="1:3" ht="23.25" customHeight="1" x14ac:dyDescent="0.25">
      <c r="A11" s="5" t="s">
        <v>16</v>
      </c>
      <c r="B11" s="49" t="s">
        <v>179</v>
      </c>
      <c r="C11" s="50"/>
    </row>
    <row r="12" spans="1:3" x14ac:dyDescent="0.25">
      <c r="A12" s="38" t="s">
        <v>136</v>
      </c>
      <c r="B12" s="39" t="s">
        <v>188</v>
      </c>
      <c r="C12" s="37"/>
    </row>
    <row r="13" spans="1:3" ht="30" customHeight="1" x14ac:dyDescent="0.25">
      <c r="A13" s="38"/>
      <c r="B13" s="37"/>
      <c r="C13" s="37"/>
    </row>
    <row r="14" spans="1:3" ht="73.5" customHeight="1" x14ac:dyDescent="0.25">
      <c r="A14" s="38"/>
      <c r="B14" s="37"/>
      <c r="C14" s="37"/>
    </row>
    <row r="15" spans="1:3" x14ac:dyDescent="0.25">
      <c r="A15" s="5" t="s">
        <v>128</v>
      </c>
      <c r="B15" s="43">
        <v>400000000</v>
      </c>
      <c r="C15" s="44"/>
    </row>
    <row r="16" spans="1:3" ht="33.75" customHeight="1" x14ac:dyDescent="0.25">
      <c r="A16" s="45" t="s">
        <v>129</v>
      </c>
      <c r="B16" s="46" t="s">
        <v>34</v>
      </c>
      <c r="C16" s="46"/>
    </row>
    <row r="17" spans="1:3" ht="33.75" customHeight="1" x14ac:dyDescent="0.25">
      <c r="A17" s="45"/>
      <c r="B17" s="9" t="s">
        <v>187</v>
      </c>
      <c r="C17" s="35">
        <v>400000000</v>
      </c>
    </row>
    <row r="18" spans="1:3" ht="33.75" customHeight="1" x14ac:dyDescent="0.25">
      <c r="A18" s="45"/>
      <c r="B18" s="9" t="s">
        <v>36</v>
      </c>
      <c r="C18" s="35">
        <v>0</v>
      </c>
    </row>
    <row r="19" spans="1:3" x14ac:dyDescent="0.25">
      <c r="A19" s="45"/>
      <c r="B19" s="47" t="s">
        <v>37</v>
      </c>
      <c r="C19" s="48"/>
    </row>
    <row r="20" spans="1:3" x14ac:dyDescent="0.25">
      <c r="A20" s="45"/>
      <c r="B20" s="9"/>
      <c r="C20" s="6"/>
    </row>
    <row r="21" spans="1:3" x14ac:dyDescent="0.25">
      <c r="A21" s="45"/>
      <c r="B21" s="9"/>
      <c r="C21" s="6"/>
    </row>
    <row r="22" spans="1:3" x14ac:dyDescent="0.25">
      <c r="A22" s="45"/>
      <c r="B22" s="47" t="s">
        <v>91</v>
      </c>
      <c r="C22" s="48"/>
    </row>
    <row r="23" spans="1:3" x14ac:dyDescent="0.25">
      <c r="A23" s="45"/>
      <c r="B23" s="9"/>
      <c r="C23" s="13"/>
    </row>
    <row r="24" spans="1:3" x14ac:dyDescent="0.25">
      <c r="A24" s="5" t="s">
        <v>130</v>
      </c>
      <c r="B24" s="37" t="s">
        <v>180</v>
      </c>
      <c r="C24" s="37"/>
    </row>
    <row r="25" spans="1:3" x14ac:dyDescent="0.25">
      <c r="A25" s="5" t="s">
        <v>131</v>
      </c>
      <c r="B25" s="40">
        <v>74302722</v>
      </c>
      <c r="C25" s="37"/>
    </row>
    <row r="26" spans="1:3" x14ac:dyDescent="0.25">
      <c r="A26" s="5" t="s">
        <v>132</v>
      </c>
      <c r="B26" s="37" t="s">
        <v>183</v>
      </c>
      <c r="C26" s="37"/>
    </row>
    <row r="27" spans="1:3" x14ac:dyDescent="0.25">
      <c r="A27" s="5" t="s">
        <v>133</v>
      </c>
      <c r="B27" s="41" t="s">
        <v>185</v>
      </c>
      <c r="C27" s="42"/>
    </row>
    <row r="28" spans="1:3" x14ac:dyDescent="0.25">
      <c r="A28" s="5" t="s">
        <v>134</v>
      </c>
      <c r="B28" s="36" t="s">
        <v>186</v>
      </c>
      <c r="C28" s="36"/>
    </row>
    <row r="29" spans="1:3" x14ac:dyDescent="0.25">
      <c r="A29" s="5" t="s">
        <v>135</v>
      </c>
      <c r="B29" s="37" t="s">
        <v>184</v>
      </c>
      <c r="C29" s="37"/>
    </row>
    <row r="34" spans="4:4" x14ac:dyDescent="0.25">
      <c r="D34" s="2" t="str">
        <f t="shared" ref="D34:D35" si="0">UPPER(A34)</f>
        <v/>
      </c>
    </row>
    <row r="35" spans="4:4" x14ac:dyDescent="0.25">
      <c r="D35" s="2" t="str">
        <f t="shared" si="0"/>
        <v/>
      </c>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2"/>
  <sheetViews>
    <sheetView tabSelected="1" topLeftCell="A42" zoomScale="85" zoomScaleNormal="85" workbookViewId="0">
      <selection activeCell="B23" sqref="B23:C23"/>
    </sheetView>
  </sheetViews>
  <sheetFormatPr baseColWidth="10" defaultColWidth="0" defaultRowHeight="15" x14ac:dyDescent="0.25"/>
  <cols>
    <col min="1" max="1" width="44.42578125" style="97" customWidth="1"/>
    <col min="2" max="2" width="25.85546875" customWidth="1"/>
    <col min="3" max="3" width="100.7109375" customWidth="1"/>
    <col min="4" max="16384" width="11.42578125" hidden="1"/>
  </cols>
  <sheetData>
    <row r="1" spans="1:3" ht="26.25" x14ac:dyDescent="0.25">
      <c r="A1" s="61" t="s">
        <v>27</v>
      </c>
      <c r="B1" s="61"/>
      <c r="C1" s="61"/>
    </row>
    <row r="2" spans="1:3" x14ac:dyDescent="0.25">
      <c r="A2" s="28" t="s">
        <v>14</v>
      </c>
      <c r="B2" s="99" t="s">
        <v>193</v>
      </c>
      <c r="C2" s="42"/>
    </row>
    <row r="3" spans="1:3" x14ac:dyDescent="0.25">
      <c r="A3" s="5" t="s">
        <v>189</v>
      </c>
      <c r="B3" s="37" t="str">
        <f>'GENERALES NOTA 322'!B2:C2</f>
        <v>2025054379</v>
      </c>
      <c r="C3" s="37"/>
    </row>
    <row r="4" spans="1:3" x14ac:dyDescent="0.25">
      <c r="A4" s="5" t="s">
        <v>190</v>
      </c>
      <c r="B4" s="37" t="str">
        <f>'GENERALES NOTA 322'!B3:C3</f>
        <v>Delegatura para Funciones Jurisdiccionales de la Superintendencia Financiera de Colombia</v>
      </c>
      <c r="C4" s="37"/>
    </row>
    <row r="5" spans="1:3" x14ac:dyDescent="0.25">
      <c r="A5" s="5" t="s">
        <v>121</v>
      </c>
      <c r="B5" s="37" t="str">
        <f>'GENERALES NOTA 322'!B4:C4</f>
        <v>Allianz Seguros de Vida S.A. Nit. 860.027.404-1</v>
      </c>
      <c r="C5" s="37"/>
    </row>
    <row r="6" spans="1:3" x14ac:dyDescent="0.25">
      <c r="A6" s="5" t="s">
        <v>191</v>
      </c>
      <c r="B6" s="37" t="str">
        <f>'GENERALES NOTA 322'!B5:C5</f>
        <v>Germán Ricardo Serrano Fuentes C.C. 74.302.722</v>
      </c>
      <c r="C6" s="37"/>
    </row>
    <row r="7" spans="1:3" x14ac:dyDescent="0.25">
      <c r="A7" s="5" t="s">
        <v>192</v>
      </c>
      <c r="B7" s="37" t="str">
        <f>'GENERALES NOTA 322'!B6:C6</f>
        <v>DEMANDA DIRECTA</v>
      </c>
      <c r="C7" s="37"/>
    </row>
    <row r="8" spans="1:3" x14ac:dyDescent="0.25">
      <c r="A8" s="28" t="s">
        <v>15</v>
      </c>
      <c r="B8" s="37" t="s">
        <v>194</v>
      </c>
      <c r="C8" s="37"/>
    </row>
    <row r="9" spans="1:3" x14ac:dyDescent="0.25">
      <c r="A9" s="28" t="s">
        <v>16</v>
      </c>
      <c r="B9" s="37" t="s">
        <v>195</v>
      </c>
      <c r="C9" s="37"/>
    </row>
    <row r="10" spans="1:3" x14ac:dyDescent="0.25">
      <c r="A10" s="28" t="s">
        <v>60</v>
      </c>
      <c r="B10" s="101">
        <v>400000000</v>
      </c>
      <c r="C10" s="102"/>
    </row>
    <row r="11" spans="1:3" x14ac:dyDescent="0.25">
      <c r="A11" s="28" t="s">
        <v>99</v>
      </c>
      <c r="B11" s="41" t="s">
        <v>196</v>
      </c>
      <c r="C11" s="42"/>
    </row>
    <row r="12" spans="1:3" x14ac:dyDescent="0.25">
      <c r="A12" s="28" t="s">
        <v>46</v>
      </c>
      <c r="B12" s="52" t="s">
        <v>51</v>
      </c>
      <c r="C12" s="53"/>
    </row>
    <row r="13" spans="1:3" x14ac:dyDescent="0.25">
      <c r="A13" s="28" t="s">
        <v>17</v>
      </c>
      <c r="B13" s="37" t="s">
        <v>197</v>
      </c>
      <c r="C13" s="37"/>
    </row>
    <row r="14" spans="1:3" x14ac:dyDescent="0.25">
      <c r="A14" s="28" t="s">
        <v>18</v>
      </c>
      <c r="B14" s="37" t="s">
        <v>21</v>
      </c>
      <c r="C14" s="37"/>
    </row>
    <row r="15" spans="1:3" x14ac:dyDescent="0.25">
      <c r="A15" s="28" t="s">
        <v>19</v>
      </c>
      <c r="B15" s="37" t="s">
        <v>21</v>
      </c>
      <c r="C15" s="37"/>
    </row>
    <row r="16" spans="1:3" x14ac:dyDescent="0.25">
      <c r="A16" s="94" t="s">
        <v>20</v>
      </c>
      <c r="B16" s="37" t="s">
        <v>57</v>
      </c>
      <c r="C16" s="37"/>
    </row>
    <row r="17" spans="1:3" x14ac:dyDescent="0.25">
      <c r="A17" s="95"/>
      <c r="B17" s="98" t="s">
        <v>26</v>
      </c>
      <c r="C17" s="98" t="s">
        <v>4</v>
      </c>
    </row>
    <row r="18" spans="1:3" x14ac:dyDescent="0.25">
      <c r="A18" s="95"/>
      <c r="B18" s="9" t="s">
        <v>198</v>
      </c>
      <c r="C18" s="9" t="s">
        <v>198</v>
      </c>
    </row>
    <row r="19" spans="1:3" x14ac:dyDescent="0.25">
      <c r="A19" s="95"/>
      <c r="B19" s="9" t="s">
        <v>198</v>
      </c>
      <c r="C19" s="9" t="s">
        <v>198</v>
      </c>
    </row>
    <row r="20" spans="1:3" x14ac:dyDescent="0.25">
      <c r="A20" s="95"/>
      <c r="B20" s="9" t="s">
        <v>198</v>
      </c>
      <c r="C20" s="9" t="s">
        <v>198</v>
      </c>
    </row>
    <row r="21" spans="1:3" x14ac:dyDescent="0.25">
      <c r="A21" s="28" t="s">
        <v>13</v>
      </c>
      <c r="B21" s="37" t="s">
        <v>22</v>
      </c>
      <c r="C21" s="37"/>
    </row>
    <row r="22" spans="1:3" x14ac:dyDescent="0.25">
      <c r="A22" s="28" t="s">
        <v>47</v>
      </c>
      <c r="B22" s="37" t="s">
        <v>198</v>
      </c>
      <c r="C22" s="37"/>
    </row>
    <row r="23" spans="1:3" x14ac:dyDescent="0.25">
      <c r="A23" s="28" t="s">
        <v>5</v>
      </c>
      <c r="B23" s="37" t="s">
        <v>8</v>
      </c>
      <c r="C23" s="37"/>
    </row>
    <row r="24" spans="1:3" x14ac:dyDescent="0.25">
      <c r="A24" s="28" t="s">
        <v>58</v>
      </c>
      <c r="B24" s="37" t="s">
        <v>22</v>
      </c>
      <c r="C24" s="37"/>
    </row>
    <row r="25" spans="1:3" x14ac:dyDescent="0.25">
      <c r="A25" s="28" t="s">
        <v>25</v>
      </c>
      <c r="B25" s="37" t="s">
        <v>22</v>
      </c>
      <c r="C25" s="37"/>
    </row>
    <row r="26" spans="1:3" x14ac:dyDescent="0.25">
      <c r="A26" s="96" t="s">
        <v>59</v>
      </c>
      <c r="B26" s="37" t="s">
        <v>21</v>
      </c>
      <c r="C26" s="37"/>
    </row>
    <row r="27" spans="1:3" x14ac:dyDescent="0.25">
      <c r="A27" s="100" t="s">
        <v>50</v>
      </c>
      <c r="B27" s="100"/>
      <c r="C27" s="100"/>
    </row>
    <row r="28" spans="1:3" ht="66.75" customHeight="1" x14ac:dyDescent="0.25">
      <c r="A28" s="58" t="s">
        <v>24</v>
      </c>
      <c r="B28" s="59"/>
      <c r="C28" s="107" t="s">
        <v>199</v>
      </c>
    </row>
    <row r="29" spans="1:3" ht="38.25" customHeight="1" x14ac:dyDescent="0.25">
      <c r="A29" s="58" t="s">
        <v>23</v>
      </c>
      <c r="B29" s="59"/>
      <c r="C29" s="107" t="s">
        <v>204</v>
      </c>
    </row>
    <row r="30" spans="1:3" ht="34.5" customHeight="1" x14ac:dyDescent="0.25">
      <c r="A30" s="58" t="s">
        <v>200</v>
      </c>
      <c r="B30" s="59"/>
      <c r="C30" s="108" t="s">
        <v>205</v>
      </c>
    </row>
    <row r="31" spans="1:3" ht="14.45" customHeight="1" x14ac:dyDescent="0.25">
      <c r="A31" s="58" t="s">
        <v>201</v>
      </c>
      <c r="B31" s="59"/>
      <c r="C31" s="26" t="s">
        <v>198</v>
      </c>
    </row>
    <row r="32" spans="1:3" x14ac:dyDescent="0.25">
      <c r="A32" s="58" t="s">
        <v>202</v>
      </c>
      <c r="B32" s="59"/>
      <c r="C32" s="26" t="s">
        <v>198</v>
      </c>
    </row>
    <row r="33" spans="1:3" ht="14.45" customHeight="1" x14ac:dyDescent="0.25">
      <c r="A33" s="103" t="s">
        <v>203</v>
      </c>
      <c r="B33" s="104"/>
      <c r="C33" s="107" t="s">
        <v>206</v>
      </c>
    </row>
    <row r="34" spans="1:3" ht="14.45" customHeight="1" x14ac:dyDescent="0.25">
      <c r="A34" s="27" t="s">
        <v>77</v>
      </c>
      <c r="B34" s="27"/>
      <c r="C34" s="27" t="s">
        <v>198</v>
      </c>
    </row>
    <row r="35" spans="1:3" x14ac:dyDescent="0.25">
      <c r="A35" s="105" t="s">
        <v>89</v>
      </c>
      <c r="B35" s="106"/>
      <c r="C35" s="109" t="s">
        <v>207</v>
      </c>
    </row>
    <row r="36" spans="1:3" x14ac:dyDescent="0.25">
      <c r="A36" s="60" t="s">
        <v>71</v>
      </c>
      <c r="B36" s="60"/>
      <c r="C36" s="60"/>
    </row>
    <row r="37" spans="1:3" x14ac:dyDescent="0.25">
      <c r="A37" s="56" t="s">
        <v>72</v>
      </c>
      <c r="B37" s="56"/>
      <c r="C37" s="26" t="s">
        <v>198</v>
      </c>
    </row>
    <row r="38" spans="1:3" x14ac:dyDescent="0.25">
      <c r="A38" s="56" t="s">
        <v>73</v>
      </c>
      <c r="B38" s="56"/>
      <c r="C38" s="26" t="s">
        <v>198</v>
      </c>
    </row>
    <row r="39" spans="1:3" x14ac:dyDescent="0.25">
      <c r="A39" s="56" t="s">
        <v>74</v>
      </c>
      <c r="B39" s="56"/>
      <c r="C39" s="26" t="s">
        <v>198</v>
      </c>
    </row>
    <row r="40" spans="1:3" x14ac:dyDescent="0.25">
      <c r="A40" s="56" t="s">
        <v>75</v>
      </c>
      <c r="B40" s="56"/>
      <c r="C40" s="26" t="s">
        <v>198</v>
      </c>
    </row>
    <row r="41" spans="1:3" x14ac:dyDescent="0.25">
      <c r="A41" s="56" t="s">
        <v>76</v>
      </c>
      <c r="B41" s="56"/>
      <c r="C41" s="26" t="s">
        <v>198</v>
      </c>
    </row>
    <row r="42" spans="1:3" x14ac:dyDescent="0.25">
      <c r="A42" s="56" t="s">
        <v>78</v>
      </c>
      <c r="B42" s="56"/>
      <c r="C42" s="26" t="s">
        <v>198</v>
      </c>
    </row>
    <row r="43" spans="1:3" x14ac:dyDescent="0.25">
      <c r="A43" s="56" t="s">
        <v>79</v>
      </c>
      <c r="B43" s="56"/>
      <c r="C43" s="26" t="s">
        <v>198</v>
      </c>
    </row>
    <row r="44" spans="1:3" x14ac:dyDescent="0.25">
      <c r="A44" s="56" t="s">
        <v>80</v>
      </c>
      <c r="B44" s="56"/>
      <c r="C44" s="26" t="s">
        <v>198</v>
      </c>
    </row>
    <row r="45" spans="1:3" x14ac:dyDescent="0.25">
      <c r="A45" s="56" t="s">
        <v>81</v>
      </c>
      <c r="B45" s="56"/>
      <c r="C45" s="26" t="s">
        <v>198</v>
      </c>
    </row>
    <row r="46" spans="1:3" x14ac:dyDescent="0.25">
      <c r="A46" s="56" t="s">
        <v>82</v>
      </c>
      <c r="B46" s="56"/>
      <c r="C46" s="9" t="s">
        <v>208</v>
      </c>
    </row>
    <row r="47" spans="1:3" x14ac:dyDescent="0.25">
      <c r="A47" s="56" t="s">
        <v>83</v>
      </c>
      <c r="B47" s="56"/>
      <c r="C47" s="26" t="s">
        <v>198</v>
      </c>
    </row>
    <row r="48" spans="1:3" x14ac:dyDescent="0.25">
      <c r="A48" s="56" t="s">
        <v>84</v>
      </c>
      <c r="B48" s="56"/>
      <c r="C48" s="26" t="s">
        <v>198</v>
      </c>
    </row>
    <row r="49" spans="1:3" x14ac:dyDescent="0.25">
      <c r="A49" s="56" t="s">
        <v>85</v>
      </c>
      <c r="B49" s="56"/>
      <c r="C49" s="26" t="s">
        <v>198</v>
      </c>
    </row>
    <row r="50" spans="1:3" x14ac:dyDescent="0.25">
      <c r="A50" s="56" t="s">
        <v>86</v>
      </c>
      <c r="B50" s="56"/>
      <c r="C50" s="26" t="s">
        <v>198</v>
      </c>
    </row>
    <row r="51" spans="1:3" x14ac:dyDescent="0.25">
      <c r="A51" s="56" t="s">
        <v>87</v>
      </c>
      <c r="B51" s="56"/>
      <c r="C51" s="26" t="s">
        <v>198</v>
      </c>
    </row>
    <row r="52" spans="1:3" x14ac:dyDescent="0.25">
      <c r="A52" s="56" t="s">
        <v>88</v>
      </c>
      <c r="B52" s="56"/>
      <c r="C52" s="26" t="s">
        <v>198</v>
      </c>
    </row>
  </sheetData>
  <mergeCells count="48">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5:B35"/>
    <mergeCell ref="A49:B49"/>
    <mergeCell ref="A50:B50"/>
    <mergeCell ref="A51:B51"/>
    <mergeCell ref="A52:B52"/>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XFC45"/>
  <sheetViews>
    <sheetView zoomScaleNormal="100" workbookViewId="0">
      <selection activeCell="B42" sqref="B4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3" width="11.42578125" hidden="1"/>
    <col min="16384" max="16384" width="7" hidden="1" customWidth="1"/>
  </cols>
  <sheetData>
    <row r="1" spans="1:6" ht="26.25" x14ac:dyDescent="0.25">
      <c r="A1" s="61" t="s">
        <v>29</v>
      </c>
      <c r="B1" s="61"/>
      <c r="C1" s="61"/>
    </row>
    <row r="2" spans="1:6" x14ac:dyDescent="0.25">
      <c r="A2" s="17" t="s">
        <v>14</v>
      </c>
      <c r="B2" s="81" t="str">
        <f>'GENERALES NOTA 321'!B2:C2</f>
        <v>SINIESTRO 151958167 - APLICATIVO 214843</v>
      </c>
      <c r="C2" s="82"/>
    </row>
    <row r="3" spans="1:6" x14ac:dyDescent="0.25">
      <c r="A3" s="18" t="s">
        <v>2</v>
      </c>
      <c r="B3" s="66" t="str">
        <f>'GENERALES NOTA 321'!B3:C3</f>
        <v>2025054379</v>
      </c>
      <c r="C3" s="66"/>
    </row>
    <row r="4" spans="1:6" x14ac:dyDescent="0.25">
      <c r="A4" s="18" t="s">
        <v>0</v>
      </c>
      <c r="B4" s="66" t="str">
        <f>'GENERALES NOTA 321'!B4:C4</f>
        <v>Delegatura para Funciones Jurisdiccionales de la Superintendencia Financiera de Colombia</v>
      </c>
      <c r="C4" s="66"/>
    </row>
    <row r="5" spans="1:6" x14ac:dyDescent="0.25">
      <c r="A5" s="18" t="s">
        <v>92</v>
      </c>
      <c r="B5" s="66" t="str">
        <f>'GENERALES NOTA 321'!B5:C5</f>
        <v>Allianz Seguros de Vida S.A. Nit. 860.027.404-1</v>
      </c>
      <c r="C5" s="66"/>
    </row>
    <row r="6" spans="1:6" ht="14.45" customHeight="1" x14ac:dyDescent="0.25">
      <c r="A6" s="18" t="s">
        <v>1</v>
      </c>
      <c r="B6" s="66" t="str">
        <f>'GENERALES NOTA 321'!B6:C6</f>
        <v>Germán Ricardo Serrano Fuentes C.C. 74.302.722</v>
      </c>
      <c r="C6" s="66"/>
    </row>
    <row r="7" spans="1:6" x14ac:dyDescent="0.25">
      <c r="A7" s="18" t="s">
        <v>93</v>
      </c>
      <c r="B7" s="66" t="str">
        <f>'GENERALES NOTA 321'!B7:C7</f>
        <v>DEMANDA DIRECTA</v>
      </c>
      <c r="C7" s="66"/>
    </row>
    <row r="8" spans="1:6" ht="30" x14ac:dyDescent="0.25">
      <c r="A8" s="18" t="s">
        <v>32</v>
      </c>
      <c r="B8" s="77">
        <f>'GENERALES NOTA 322'!B15:C15</f>
        <v>400000000</v>
      </c>
      <c r="C8" s="78"/>
    </row>
    <row r="9" spans="1:6" x14ac:dyDescent="0.25">
      <c r="A9" s="83" t="s">
        <v>33</v>
      </c>
      <c r="B9" s="69" t="s">
        <v>34</v>
      </c>
      <c r="C9" s="70"/>
    </row>
    <row r="10" spans="1:6" x14ac:dyDescent="0.25">
      <c r="A10" s="83"/>
      <c r="B10" s="19" t="s">
        <v>35</v>
      </c>
      <c r="C10" s="16">
        <f>'GENERALES NOTA 322'!C17</f>
        <v>400000000</v>
      </c>
    </row>
    <row r="11" spans="1:6" x14ac:dyDescent="0.25">
      <c r="A11" s="83"/>
      <c r="B11" s="19" t="s">
        <v>36</v>
      </c>
      <c r="C11" s="16">
        <f>'GENERALES NOTA 322'!C18</f>
        <v>0</v>
      </c>
    </row>
    <row r="12" spans="1:6" x14ac:dyDescent="0.25">
      <c r="A12" s="83"/>
      <c r="B12" s="69"/>
      <c r="C12" s="70"/>
    </row>
    <row r="13" spans="1:6" x14ac:dyDescent="0.25">
      <c r="A13" s="83"/>
      <c r="B13" s="19" t="s">
        <v>95</v>
      </c>
      <c r="C13" s="21"/>
    </row>
    <row r="14" spans="1:6" x14ac:dyDescent="0.25">
      <c r="A14" s="83"/>
      <c r="B14" s="19" t="s">
        <v>96</v>
      </c>
      <c r="C14" s="21"/>
      <c r="E14" t="s">
        <v>45</v>
      </c>
      <c r="F14" s="14">
        <v>0.7</v>
      </c>
    </row>
    <row r="15" spans="1:6" x14ac:dyDescent="0.25">
      <c r="A15" s="20" t="s">
        <v>30</v>
      </c>
      <c r="B15" s="81" t="s">
        <v>103</v>
      </c>
      <c r="C15" s="82"/>
    </row>
    <row r="16" spans="1:6" ht="89.25" customHeight="1" x14ac:dyDescent="0.25">
      <c r="A16" s="18" t="s">
        <v>31</v>
      </c>
      <c r="B16" s="79"/>
      <c r="C16" s="80"/>
    </row>
    <row r="17" spans="1:3" ht="28.5" customHeight="1" x14ac:dyDescent="0.25">
      <c r="A17" s="11" t="s">
        <v>38</v>
      </c>
      <c r="B17" s="64">
        <f>((C19+C20+C22+C23)-C26)*C25*C27</f>
        <v>100000000</v>
      </c>
      <c r="C17" s="64"/>
    </row>
    <row r="18" spans="1:3" x14ac:dyDescent="0.25">
      <c r="A18" s="20" t="s">
        <v>39</v>
      </c>
      <c r="B18" s="71" t="s">
        <v>34</v>
      </c>
      <c r="C18" s="72"/>
    </row>
    <row r="19" spans="1:3" x14ac:dyDescent="0.25">
      <c r="A19" s="67"/>
      <c r="B19" s="19" t="s">
        <v>35</v>
      </c>
      <c r="C19" s="16">
        <v>100000000</v>
      </c>
    </row>
    <row r="20" spans="1:3" x14ac:dyDescent="0.25">
      <c r="A20" s="68"/>
      <c r="B20" s="19" t="s">
        <v>36</v>
      </c>
      <c r="C20" s="16">
        <v>0</v>
      </c>
    </row>
    <row r="21" spans="1:3" x14ac:dyDescent="0.25">
      <c r="A21" s="68"/>
      <c r="B21" s="69" t="s">
        <v>37</v>
      </c>
      <c r="C21" s="70"/>
    </row>
    <row r="22" spans="1:3" x14ac:dyDescent="0.25">
      <c r="A22" s="68"/>
      <c r="B22" s="19" t="s">
        <v>95</v>
      </c>
      <c r="C22" s="16">
        <v>0</v>
      </c>
    </row>
    <row r="23" spans="1:3" ht="45" x14ac:dyDescent="0.25">
      <c r="A23" s="68"/>
      <c r="B23" s="19" t="s">
        <v>97</v>
      </c>
      <c r="C23" s="16">
        <v>0</v>
      </c>
    </row>
    <row r="24" spans="1:3" x14ac:dyDescent="0.25">
      <c r="A24" s="68"/>
      <c r="B24" s="69" t="s">
        <v>98</v>
      </c>
      <c r="C24" s="70"/>
    </row>
    <row r="25" spans="1:3" x14ac:dyDescent="0.25">
      <c r="A25" s="22"/>
      <c r="B25" s="19" t="s">
        <v>102</v>
      </c>
      <c r="C25" s="23">
        <v>1</v>
      </c>
    </row>
    <row r="26" spans="1:3" x14ac:dyDescent="0.25">
      <c r="A26" s="24"/>
      <c r="B26" s="19" t="s">
        <v>99</v>
      </c>
      <c r="C26" s="25">
        <v>0</v>
      </c>
    </row>
    <row r="27" spans="1:3" x14ac:dyDescent="0.25">
      <c r="A27" s="24"/>
      <c r="B27" s="19" t="s">
        <v>111</v>
      </c>
      <c r="C27" s="23">
        <v>1</v>
      </c>
    </row>
    <row r="28" spans="1:3" x14ac:dyDescent="0.25">
      <c r="A28" s="15" t="s">
        <v>90</v>
      </c>
      <c r="B28" s="64">
        <f>IFERROR(B17*(VLOOKUP(B15,Hoja2!$G$1:$H$6,2,0)),16666)</f>
        <v>70000000</v>
      </c>
      <c r="C28" s="64"/>
    </row>
    <row r="29" spans="1:3" ht="103.5" customHeight="1" x14ac:dyDescent="0.25">
      <c r="A29" s="18" t="s">
        <v>40</v>
      </c>
      <c r="B29" s="65"/>
      <c r="C29" s="66"/>
    </row>
    <row r="30" spans="1:3" ht="132" customHeight="1" x14ac:dyDescent="0.25">
      <c r="A30" s="18" t="s">
        <v>41</v>
      </c>
      <c r="B30" s="73"/>
      <c r="C30" s="74"/>
    </row>
    <row r="32" spans="1:3" x14ac:dyDescent="0.25">
      <c r="A32" s="24"/>
      <c r="B32" s="24"/>
      <c r="C32" s="24"/>
    </row>
    <row r="33" spans="1:3" ht="26.25" x14ac:dyDescent="0.25">
      <c r="A33" s="75" t="s">
        <v>168</v>
      </c>
      <c r="B33" s="75"/>
      <c r="C33" s="75"/>
    </row>
    <row r="34" spans="1:3" x14ac:dyDescent="0.25">
      <c r="A34" s="76" t="s">
        <v>171</v>
      </c>
      <c r="B34" s="76"/>
      <c r="C34" s="76"/>
    </row>
    <row r="35" spans="1:3" x14ac:dyDescent="0.25">
      <c r="A35" s="30" t="s">
        <v>150</v>
      </c>
      <c r="B35" s="30" t="s">
        <v>169</v>
      </c>
      <c r="C35" s="31" t="s">
        <v>170</v>
      </c>
    </row>
    <row r="36" spans="1:3" ht="27" x14ac:dyDescent="0.25">
      <c r="A36" s="32" t="s">
        <v>158</v>
      </c>
      <c r="B36" s="33" t="s">
        <v>22</v>
      </c>
      <c r="C36" s="32" t="s">
        <v>172</v>
      </c>
    </row>
    <row r="37" spans="1:3" ht="67.5" x14ac:dyDescent="0.25">
      <c r="A37" s="32" t="s">
        <v>159</v>
      </c>
      <c r="B37" s="33" t="s">
        <v>22</v>
      </c>
      <c r="C37" s="32" t="s">
        <v>151</v>
      </c>
    </row>
    <row r="38" spans="1:3" ht="40.5" x14ac:dyDescent="0.25">
      <c r="A38" s="32" t="s">
        <v>160</v>
      </c>
      <c r="B38" s="33" t="s">
        <v>22</v>
      </c>
      <c r="C38" s="32" t="s">
        <v>173</v>
      </c>
    </row>
    <row r="39" spans="1:3" ht="27" x14ac:dyDescent="0.25">
      <c r="A39" s="32" t="s">
        <v>161</v>
      </c>
      <c r="B39" s="33" t="s">
        <v>22</v>
      </c>
      <c r="C39" s="32" t="s">
        <v>152</v>
      </c>
    </row>
    <row r="40" spans="1:3" x14ac:dyDescent="0.25">
      <c r="A40" s="32" t="s">
        <v>162</v>
      </c>
      <c r="B40" s="33" t="s">
        <v>22</v>
      </c>
      <c r="C40" s="34"/>
    </row>
    <row r="41" spans="1:3" ht="27" x14ac:dyDescent="0.25">
      <c r="A41" s="32" t="s">
        <v>163</v>
      </c>
      <c r="B41" s="33" t="s">
        <v>22</v>
      </c>
      <c r="C41" s="32" t="s">
        <v>153</v>
      </c>
    </row>
    <row r="42" spans="1:3" ht="27" x14ac:dyDescent="0.25">
      <c r="A42" s="32" t="s">
        <v>164</v>
      </c>
      <c r="B42" s="33" t="s">
        <v>22</v>
      </c>
      <c r="C42" s="32" t="s">
        <v>154</v>
      </c>
    </row>
    <row r="43" spans="1:3" x14ac:dyDescent="0.25">
      <c r="A43" s="32" t="s">
        <v>165</v>
      </c>
      <c r="B43" s="33" t="s">
        <v>22</v>
      </c>
      <c r="C43" s="34" t="s">
        <v>155</v>
      </c>
    </row>
    <row r="44" spans="1:3" ht="27" x14ac:dyDescent="0.25">
      <c r="A44" s="32" t="s">
        <v>166</v>
      </c>
      <c r="B44" s="33" t="s">
        <v>22</v>
      </c>
      <c r="C44" s="34" t="s">
        <v>156</v>
      </c>
    </row>
    <row r="45" spans="1:3" ht="27" x14ac:dyDescent="0.25">
      <c r="A45" s="32" t="s">
        <v>167</v>
      </c>
      <c r="B45" s="33" t="s">
        <v>22</v>
      </c>
      <c r="C45" s="34" t="s">
        <v>157</v>
      </c>
    </row>
  </sheetData>
  <sheetProtection algorithmName="SHA-512" hashValue="nrSR34g+b0+nT98fyhlT8cvTBDoWlBSBn8EdwVTlI2g1c3IN/b61IoGa3wj0uVn7XVWBEfqn2kb2jOqdDVU6hQ==" saltValue="FC7iqkhrX/AphMWRt/a68A==" spinCount="100000" sheet="1"/>
  <mergeCells count="23">
    <mergeCell ref="B30:C30"/>
    <mergeCell ref="A33:C33"/>
    <mergeCell ref="A34:C34"/>
    <mergeCell ref="A1:C1"/>
    <mergeCell ref="B8:C8"/>
    <mergeCell ref="B16:C16"/>
    <mergeCell ref="B15:C15"/>
    <mergeCell ref="B2:C2"/>
    <mergeCell ref="B3:C3"/>
    <mergeCell ref="B4:C4"/>
    <mergeCell ref="B5:C5"/>
    <mergeCell ref="B6:C6"/>
    <mergeCell ref="B7:C7"/>
    <mergeCell ref="A9:A14"/>
    <mergeCell ref="B9:C9"/>
    <mergeCell ref="B12:C12"/>
    <mergeCell ref="B17:C17"/>
    <mergeCell ref="B29:C29"/>
    <mergeCell ref="A19:A24"/>
    <mergeCell ref="B21:C21"/>
    <mergeCell ref="B24:C24"/>
    <mergeCell ref="B28:C28"/>
    <mergeCell ref="B18:C1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1BAC47F9-0AC9-4E89-86B6-5623307586E9}">
          <x14:formula1>
            <xm:f>Hoja2!$G$1:$G$7</xm:f>
          </x14:formula1>
          <xm:sqref>B15:C15</xm:sqref>
        </x14:dataValidation>
        <x14:dataValidation type="list" allowBlank="1" showInputMessage="1" showErrorMessage="1" xr:uid="{83049F75-6B3F-4CA7-BC9C-9D725204D9BC}">
          <x14:formula1>
            <xm:f>Hoja2!$B$1:$B$2</xm:f>
          </x14:formula1>
          <xm:sqref>B36:B45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7"/>
  <sheetViews>
    <sheetView zoomScale="85" zoomScaleNormal="85" workbookViewId="0">
      <selection activeCell="C18" sqref="C18"/>
    </sheetView>
  </sheetViews>
  <sheetFormatPr baseColWidth="10" defaultColWidth="0" defaultRowHeight="15" x14ac:dyDescent="0.25"/>
  <cols>
    <col min="1" max="1" width="62.28515625" customWidth="1"/>
    <col min="2" max="3" width="69.28515625" customWidth="1"/>
    <col min="4" max="16384" width="10.85546875" hidden="1"/>
  </cols>
  <sheetData>
    <row r="1" spans="1:3" ht="26.25" x14ac:dyDescent="0.25">
      <c r="A1" s="61" t="s">
        <v>42</v>
      </c>
      <c r="B1" s="61"/>
      <c r="C1" s="61"/>
    </row>
    <row r="2" spans="1:3" ht="17.100000000000001" customHeight="1" x14ac:dyDescent="0.25">
      <c r="A2" s="28" t="s">
        <v>14</v>
      </c>
      <c r="B2" s="63" t="str">
        <f>'[2]AUTOS NOTA 321'!B2:C2</f>
        <v xml:space="preserve">SINIESTRO   LEGIS </v>
      </c>
      <c r="C2" s="62"/>
    </row>
    <row r="3" spans="1:3" ht="15.95" customHeight="1" x14ac:dyDescent="0.25">
      <c r="A3" s="5" t="s">
        <v>120</v>
      </c>
      <c r="B3" s="37" t="str">
        <f>'GENERALES NOTA 322'!B2:C2</f>
        <v>2025054379</v>
      </c>
      <c r="C3" s="37"/>
    </row>
    <row r="4" spans="1:3" x14ac:dyDescent="0.25">
      <c r="A4" s="5" t="s">
        <v>109</v>
      </c>
      <c r="B4" s="37" t="str">
        <f>'GENERALES NOTA 322'!B3:C3</f>
        <v>Delegatura para Funciones Jurisdiccionales de la Superintendencia Financiera de Colombia</v>
      </c>
      <c r="C4" s="37"/>
    </row>
    <row r="5" spans="1:3" ht="29.1" customHeight="1" x14ac:dyDescent="0.25">
      <c r="A5" s="5" t="s">
        <v>121</v>
      </c>
      <c r="B5" s="37" t="str">
        <f>'GENERALES NOTA 322'!B4:C4</f>
        <v>Allianz Seguros de Vida S.A. Nit. 860.027.404-1</v>
      </c>
      <c r="C5" s="37"/>
    </row>
    <row r="6" spans="1:3" x14ac:dyDescent="0.25">
      <c r="A6" s="5" t="s">
        <v>122</v>
      </c>
      <c r="B6" s="37" t="str">
        <f>'GENERALES NOTA 322'!B5:C5</f>
        <v>Germán Ricardo Serrano Fuentes C.C. 74.302.722</v>
      </c>
      <c r="C6" s="37"/>
    </row>
    <row r="7" spans="1:3" ht="43.5" customHeight="1" x14ac:dyDescent="0.25">
      <c r="A7" s="5" t="s">
        <v>123</v>
      </c>
      <c r="B7" s="37" t="str">
        <f>'GENERALES NOTA 322'!B6:C6</f>
        <v>DEMANDA DIRECTA</v>
      </c>
      <c r="C7" s="37"/>
    </row>
    <row r="8" spans="1:3" x14ac:dyDescent="0.25">
      <c r="A8" s="5" t="s">
        <v>100</v>
      </c>
      <c r="B8" s="37" t="s">
        <v>103</v>
      </c>
      <c r="C8" s="37"/>
    </row>
    <row r="9" spans="1:3" x14ac:dyDescent="0.25">
      <c r="A9" s="12" t="s">
        <v>39</v>
      </c>
      <c r="B9" s="84"/>
      <c r="C9" s="84"/>
    </row>
    <row r="10" spans="1:3" x14ac:dyDescent="0.25">
      <c r="A10" s="12" t="s">
        <v>140</v>
      </c>
      <c r="B10" s="37"/>
      <c r="C10" s="37"/>
    </row>
    <row r="11" spans="1:3" x14ac:dyDescent="0.25">
      <c r="A11" s="12" t="s">
        <v>139</v>
      </c>
      <c r="B11" s="85"/>
      <c r="C11" s="57"/>
    </row>
    <row r="12" spans="1:3" ht="30" x14ac:dyDescent="0.25">
      <c r="A12" s="5" t="s">
        <v>141</v>
      </c>
      <c r="B12" s="37"/>
      <c r="C12" s="37"/>
    </row>
    <row r="13" spans="1:3" ht="30" x14ac:dyDescent="0.25">
      <c r="A13" s="5" t="s">
        <v>142</v>
      </c>
      <c r="B13" s="37"/>
      <c r="C13" s="37"/>
    </row>
    <row r="14" spans="1:3" x14ac:dyDescent="0.25">
      <c r="A14" s="5" t="s">
        <v>143</v>
      </c>
      <c r="B14" s="63"/>
      <c r="C14" s="62"/>
    </row>
    <row r="15" spans="1:3" x14ac:dyDescent="0.25">
      <c r="A15" s="12" t="s">
        <v>144</v>
      </c>
      <c r="B15" s="37"/>
      <c r="C15" s="37"/>
    </row>
    <row r="16" spans="1:3" ht="100.5" customHeight="1" x14ac:dyDescent="0.25">
      <c r="A16" s="9" t="s">
        <v>145</v>
      </c>
      <c r="B16" s="57"/>
      <c r="C16" s="57"/>
    </row>
    <row r="17" ht="36.6" customHeight="1" x14ac:dyDescent="0.25"/>
  </sheetData>
  <mergeCells count="16">
    <mergeCell ref="B12:C12"/>
    <mergeCell ref="B13:C13"/>
    <mergeCell ref="B15:C15"/>
    <mergeCell ref="B16:C16"/>
    <mergeCell ref="B14:C14"/>
    <mergeCell ref="B7:C7"/>
    <mergeCell ref="B8:C8"/>
    <mergeCell ref="B9:C9"/>
    <mergeCell ref="B10:C10"/>
    <mergeCell ref="B11:C11"/>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B98FA5FF-1777-4256-8C88-5CB8A51F4731}">
          <x14:formula1>
            <xm:f>Hoja2!$G$1:$G$7</xm:f>
          </x14:formula1>
          <xm:sqref>B8:C8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3FF8B-D4A2-4810-8136-F95B99C9D362}">
  <sheetPr>
    <tabColor theme="3" tint="0.39997558519241921"/>
  </sheetPr>
  <dimension ref="A1:H25"/>
  <sheetViews>
    <sheetView topLeftCell="A25" zoomScale="115" zoomScaleNormal="115" workbookViewId="0">
      <selection activeCell="B11" sqref="B11:C11"/>
    </sheetView>
  </sheetViews>
  <sheetFormatPr baseColWidth="10" defaultColWidth="0" defaultRowHeight="15" x14ac:dyDescent="0.25"/>
  <cols>
    <col min="1" max="1" width="54.42578125" customWidth="1"/>
    <col min="2" max="2" width="23.42578125" customWidth="1"/>
    <col min="3" max="3" width="98.85546875" customWidth="1"/>
    <col min="4" max="8" width="0" hidden="1" customWidth="1"/>
    <col min="9" max="16384" width="11.42578125" hidden="1"/>
  </cols>
  <sheetData>
    <row r="1" spans="1:3" ht="18.75" x14ac:dyDescent="0.25">
      <c r="A1" s="86" t="s">
        <v>118</v>
      </c>
      <c r="B1" s="86"/>
      <c r="C1" s="86"/>
    </row>
    <row r="2" spans="1:3" x14ac:dyDescent="0.25">
      <c r="A2" s="28" t="s">
        <v>14</v>
      </c>
      <c r="B2" s="63" t="str">
        <f>'[2]AUTOS NOTA 321'!B2:C2</f>
        <v xml:space="preserve">SINIESTRO   LEGIS </v>
      </c>
      <c r="C2" s="62"/>
    </row>
    <row r="3" spans="1:3" ht="23.45" customHeight="1" x14ac:dyDescent="0.25">
      <c r="A3" s="5" t="s">
        <v>2</v>
      </c>
      <c r="B3" s="37" t="str">
        <f>'GENERALES NOTA 322'!B2:C2</f>
        <v>2025054379</v>
      </c>
      <c r="C3" s="37"/>
    </row>
    <row r="4" spans="1:3" x14ac:dyDescent="0.25">
      <c r="A4" s="5" t="s">
        <v>0</v>
      </c>
      <c r="B4" s="37" t="str">
        <f>'GENERALES NOTA 322'!B3:C3</f>
        <v>Delegatura para Funciones Jurisdiccionales de la Superintendencia Financiera de Colombia</v>
      </c>
      <c r="C4" s="37"/>
    </row>
    <row r="5" spans="1:3" x14ac:dyDescent="0.25">
      <c r="A5" s="5" t="s">
        <v>92</v>
      </c>
      <c r="B5" s="37" t="str">
        <f>'GENERALES NOTA 322'!B4:C4</f>
        <v>Allianz Seguros de Vida S.A. Nit. 860.027.404-1</v>
      </c>
      <c r="C5" s="37"/>
    </row>
    <row r="6" spans="1:3" x14ac:dyDescent="0.25">
      <c r="A6" s="5" t="s">
        <v>1</v>
      </c>
      <c r="B6" s="37" t="str">
        <f>'GENERALES NOTA 322'!B5:C5</f>
        <v>Germán Ricardo Serrano Fuentes C.C. 74.302.722</v>
      </c>
      <c r="C6" s="37"/>
    </row>
    <row r="7" spans="1:3" x14ac:dyDescent="0.25">
      <c r="A7" s="5" t="s">
        <v>93</v>
      </c>
      <c r="B7" s="37" t="str">
        <f>'GENERALES NOTA 322'!B6:C6</f>
        <v>DEMANDA DIRECTA</v>
      </c>
      <c r="C7" s="37"/>
    </row>
    <row r="8" spans="1:3" x14ac:dyDescent="0.25">
      <c r="A8" s="5" t="s">
        <v>100</v>
      </c>
      <c r="B8" s="37" t="str">
        <f>'GENERALES NOTA 325'!B8:C8</f>
        <v>PROBABLE GENERALES</v>
      </c>
      <c r="C8" s="37"/>
    </row>
    <row r="9" spans="1:3" x14ac:dyDescent="0.25">
      <c r="A9" s="12" t="s">
        <v>39</v>
      </c>
      <c r="B9" s="87">
        <f>'GENERALES  NOTA 324 -478'!B17:C17</f>
        <v>100000000</v>
      </c>
      <c r="C9" s="87"/>
    </row>
    <row r="10" spans="1:3" x14ac:dyDescent="0.25">
      <c r="A10" s="5" t="s">
        <v>112</v>
      </c>
      <c r="B10" s="88">
        <v>25000000</v>
      </c>
      <c r="C10" s="88"/>
    </row>
    <row r="11" spans="1:3" ht="41.1" customHeight="1" x14ac:dyDescent="0.25">
      <c r="A11" s="5" t="s">
        <v>149</v>
      </c>
      <c r="B11" s="37"/>
      <c r="C11" s="37"/>
    </row>
    <row r="12" spans="1:3" ht="41.1" hidden="1" customHeight="1" x14ac:dyDescent="0.25">
      <c r="A12" s="5" t="s">
        <v>115</v>
      </c>
      <c r="B12" s="37"/>
      <c r="C12" s="37"/>
    </row>
    <row r="13" spans="1:3" ht="18.75" customHeight="1" x14ac:dyDescent="0.25">
      <c r="A13" s="5" t="s">
        <v>116</v>
      </c>
      <c r="B13" s="89"/>
      <c r="C13" s="89"/>
    </row>
    <row r="14" spans="1:3" x14ac:dyDescent="0.25">
      <c r="A14" s="5" t="s">
        <v>117</v>
      </c>
      <c r="B14" s="37"/>
      <c r="C14" s="37"/>
    </row>
    <row r="20" spans="4:8" x14ac:dyDescent="0.25">
      <c r="D20" t="str">
        <f t="shared" ref="D20:H20" si="0">UPPER(D18)</f>
        <v/>
      </c>
      <c r="E20" t="str">
        <f t="shared" si="0"/>
        <v/>
      </c>
      <c r="F20" t="str">
        <f t="shared" si="0"/>
        <v/>
      </c>
      <c r="G20" t="str">
        <f t="shared" si="0"/>
        <v/>
      </c>
      <c r="H20" t="str">
        <f t="shared" si="0"/>
        <v/>
      </c>
    </row>
    <row r="21" spans="4:8" x14ac:dyDescent="0.25">
      <c r="D21" t="str">
        <f t="shared" ref="D21:H21" si="1">UPPER(D19)</f>
        <v/>
      </c>
      <c r="E21" t="str">
        <f t="shared" si="1"/>
        <v/>
      </c>
      <c r="F21" t="str">
        <f t="shared" si="1"/>
        <v/>
      </c>
      <c r="G21" t="str">
        <f t="shared" si="1"/>
        <v/>
      </c>
      <c r="H21" t="str">
        <f t="shared" si="1"/>
        <v/>
      </c>
    </row>
    <row r="22" spans="4:8" x14ac:dyDescent="0.25">
      <c r="D22" t="str">
        <f t="shared" ref="D22:H22" si="2">UPPER(D20)</f>
        <v/>
      </c>
      <c r="E22" t="str">
        <f t="shared" si="2"/>
        <v/>
      </c>
      <c r="F22" t="str">
        <f t="shared" si="2"/>
        <v/>
      </c>
      <c r="G22" t="str">
        <f t="shared" si="2"/>
        <v/>
      </c>
      <c r="H22" t="str">
        <f t="shared" si="2"/>
        <v/>
      </c>
    </row>
    <row r="23" spans="4:8" x14ac:dyDescent="0.25">
      <c r="D23" t="str">
        <f>UPPER(D21)</f>
        <v/>
      </c>
      <c r="E23" t="str">
        <f t="shared" ref="E23:H23" si="3">UPPER(E21)</f>
        <v/>
      </c>
      <c r="F23" t="str">
        <f t="shared" si="3"/>
        <v/>
      </c>
      <c r="G23" t="str">
        <f t="shared" si="3"/>
        <v/>
      </c>
      <c r="H23" t="str">
        <f t="shared" si="3"/>
        <v/>
      </c>
    </row>
    <row r="24" spans="4:8" x14ac:dyDescent="0.25">
      <c r="D24" t="str">
        <f t="shared" ref="D24:H24" si="4">UPPER(D22)</f>
        <v/>
      </c>
      <c r="E24" t="str">
        <f t="shared" si="4"/>
        <v/>
      </c>
      <c r="F24" t="str">
        <f t="shared" si="4"/>
        <v/>
      </c>
      <c r="G24" t="str">
        <f t="shared" si="4"/>
        <v/>
      </c>
      <c r="H24" t="str">
        <f t="shared" si="4"/>
        <v/>
      </c>
    </row>
    <row r="25" spans="4:8" x14ac:dyDescent="0.25">
      <c r="D25" t="str">
        <f t="shared" ref="D25:H25" si="5">UPPER(D23)</f>
        <v/>
      </c>
      <c r="E25" t="str">
        <f t="shared" si="5"/>
        <v/>
      </c>
      <c r="F25" t="str">
        <f t="shared" si="5"/>
        <v/>
      </c>
      <c r="G25" t="str">
        <f t="shared" si="5"/>
        <v/>
      </c>
      <c r="H25" t="str">
        <f t="shared" si="5"/>
        <v/>
      </c>
    </row>
  </sheetData>
  <mergeCells count="14">
    <mergeCell ref="B14:C14"/>
    <mergeCell ref="B7:C7"/>
    <mergeCell ref="B8:C8"/>
    <mergeCell ref="B9:C9"/>
    <mergeCell ref="B10:C10"/>
    <mergeCell ref="B11:C11"/>
    <mergeCell ref="B13:C13"/>
    <mergeCell ref="B12:C12"/>
    <mergeCell ref="B6:C6"/>
    <mergeCell ref="A1:C1"/>
    <mergeCell ref="B2:C2"/>
    <mergeCell ref="B3:C3"/>
    <mergeCell ref="B4:C4"/>
    <mergeCell ref="B5:C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FAE1A-7488-4345-8CA1-CE97BD0CF2D1}">
  <sheetPr>
    <tabColor theme="3" tint="0.39997558519241921"/>
  </sheetPr>
  <dimension ref="A1:C28"/>
  <sheetViews>
    <sheetView topLeftCell="A10" zoomScaleNormal="100" workbookViewId="0">
      <selection activeCell="B14" sqref="B14:C14"/>
    </sheetView>
  </sheetViews>
  <sheetFormatPr baseColWidth="10" defaultColWidth="0" defaultRowHeight="15" x14ac:dyDescent="0.25"/>
  <cols>
    <col min="1" max="1" width="72.85546875" customWidth="1"/>
    <col min="2" max="2" width="39.85546875" customWidth="1"/>
    <col min="3" max="3" width="96.28515625" customWidth="1"/>
    <col min="4" max="16384" width="11.42578125" hidden="1"/>
  </cols>
  <sheetData>
    <row r="1" spans="1:3" ht="18.75" x14ac:dyDescent="0.25">
      <c r="A1" s="86" t="s">
        <v>119</v>
      </c>
      <c r="B1" s="86"/>
      <c r="C1" s="86"/>
    </row>
    <row r="2" spans="1:3" ht="14.1" customHeight="1" x14ac:dyDescent="0.25">
      <c r="A2" s="10" t="s">
        <v>14</v>
      </c>
      <c r="B2" s="63" t="str">
        <f>'[2]AUTOS NOTA 321'!B2:C2</f>
        <v xml:space="preserve">SINIESTRO   LEGIS </v>
      </c>
      <c r="C2" s="62"/>
    </row>
    <row r="3" spans="1:3" x14ac:dyDescent="0.25">
      <c r="A3" s="5" t="s">
        <v>2</v>
      </c>
      <c r="B3" s="37" t="str">
        <f>'GENERALES NOTA 322'!B2:C2</f>
        <v>2025054379</v>
      </c>
      <c r="C3" s="37"/>
    </row>
    <row r="4" spans="1:3" x14ac:dyDescent="0.25">
      <c r="A4" s="5" t="s">
        <v>0</v>
      </c>
      <c r="B4" s="37" t="str">
        <f>'GENERALES NOTA 322'!B3:C3</f>
        <v>Delegatura para Funciones Jurisdiccionales de la Superintendencia Financiera de Colombia</v>
      </c>
      <c r="C4" s="37"/>
    </row>
    <row r="5" spans="1:3" x14ac:dyDescent="0.25">
      <c r="A5" s="5" t="s">
        <v>92</v>
      </c>
      <c r="B5" s="37" t="str">
        <f>'GENERALES NOTA 322'!B4:C4</f>
        <v>Allianz Seguros de Vida S.A. Nit. 860.027.404-1</v>
      </c>
      <c r="C5" s="37"/>
    </row>
    <row r="6" spans="1:3" x14ac:dyDescent="0.25">
      <c r="A6" s="5" t="s">
        <v>1</v>
      </c>
      <c r="B6" s="37" t="str">
        <f>'GENERALES NOTA 322'!B5:C5</f>
        <v>Germán Ricardo Serrano Fuentes C.C. 74.302.722</v>
      </c>
      <c r="C6" s="37"/>
    </row>
    <row r="7" spans="1:3" x14ac:dyDescent="0.25">
      <c r="A7" s="5" t="s">
        <v>93</v>
      </c>
      <c r="B7" s="37" t="str">
        <f>'GENERALES NOTA 322'!B6:C6</f>
        <v>DEMANDA DIRECTA</v>
      </c>
      <c r="C7" s="37"/>
    </row>
    <row r="8" spans="1:3" x14ac:dyDescent="0.25">
      <c r="A8" s="5" t="s">
        <v>113</v>
      </c>
      <c r="B8" s="37" t="str">
        <f>'GENERALES NOTA 325'!B8:C8</f>
        <v>PROBABLE GENERALES</v>
      </c>
      <c r="C8" s="37"/>
    </row>
    <row r="9" spans="1:3" ht="24" customHeight="1" x14ac:dyDescent="0.25">
      <c r="A9" s="5" t="s">
        <v>114</v>
      </c>
      <c r="B9" s="37"/>
      <c r="C9" s="37"/>
    </row>
    <row r="10" spans="1:3" ht="88.5" customHeight="1" x14ac:dyDescent="0.25">
      <c r="A10" s="5" t="s">
        <v>146</v>
      </c>
      <c r="B10" s="37"/>
      <c r="C10" s="37"/>
    </row>
    <row r="11" spans="1:3" ht="43.5" customHeight="1" x14ac:dyDescent="0.25">
      <c r="A11" s="92"/>
      <c r="B11" s="92"/>
      <c r="C11" s="92"/>
    </row>
    <row r="12" spans="1:3" hidden="1" x14ac:dyDescent="0.25">
      <c r="A12" s="93"/>
      <c r="B12" s="93"/>
      <c r="C12" s="93"/>
    </row>
    <row r="13" spans="1:3" ht="18.75" x14ac:dyDescent="0.25">
      <c r="A13" s="86" t="s">
        <v>147</v>
      </c>
      <c r="B13" s="86"/>
      <c r="C13" s="86"/>
    </row>
    <row r="14" spans="1:3" x14ac:dyDescent="0.25">
      <c r="A14" s="20" t="s">
        <v>30</v>
      </c>
      <c r="B14" s="81" t="s">
        <v>43</v>
      </c>
      <c r="C14" s="82"/>
    </row>
    <row r="15" spans="1:3" ht="30" x14ac:dyDescent="0.25">
      <c r="A15" s="18" t="s">
        <v>31</v>
      </c>
      <c r="B15" s="79"/>
      <c r="C15" s="80"/>
    </row>
    <row r="16" spans="1:3" ht="45" x14ac:dyDescent="0.25">
      <c r="A16" s="11" t="s">
        <v>38</v>
      </c>
      <c r="B16" s="64">
        <f>((C18+C19+C21+C22)-C25)*C24*C26</f>
        <v>100000000</v>
      </c>
      <c r="C16" s="64"/>
    </row>
    <row r="17" spans="1:3" x14ac:dyDescent="0.25">
      <c r="A17" s="20" t="s">
        <v>39</v>
      </c>
      <c r="B17" s="71" t="s">
        <v>34</v>
      </c>
      <c r="C17" s="72"/>
    </row>
    <row r="18" spans="1:3" x14ac:dyDescent="0.25">
      <c r="A18" s="67"/>
      <c r="B18" s="19" t="s">
        <v>35</v>
      </c>
      <c r="C18" s="16">
        <v>100000000</v>
      </c>
    </row>
    <row r="19" spans="1:3" x14ac:dyDescent="0.25">
      <c r="A19" s="68"/>
      <c r="B19" s="19" t="s">
        <v>36</v>
      </c>
      <c r="C19" s="16">
        <v>0</v>
      </c>
    </row>
    <row r="20" spans="1:3" x14ac:dyDescent="0.25">
      <c r="A20" s="68"/>
      <c r="B20" s="69" t="s">
        <v>37</v>
      </c>
      <c r="C20" s="70"/>
    </row>
    <row r="21" spans="1:3" x14ac:dyDescent="0.25">
      <c r="A21" s="68"/>
      <c r="B21" s="19" t="s">
        <v>95</v>
      </c>
      <c r="C21" s="16">
        <v>0</v>
      </c>
    </row>
    <row r="22" spans="1:3" ht="30" x14ac:dyDescent="0.25">
      <c r="A22" s="68"/>
      <c r="B22" s="19" t="s">
        <v>97</v>
      </c>
      <c r="C22" s="16">
        <v>0</v>
      </c>
    </row>
    <row r="23" spans="1:3" x14ac:dyDescent="0.25">
      <c r="A23" s="68"/>
      <c r="B23" s="69" t="s">
        <v>98</v>
      </c>
      <c r="C23" s="70"/>
    </row>
    <row r="24" spans="1:3" x14ac:dyDescent="0.25">
      <c r="A24" s="22"/>
      <c r="B24" s="19" t="s">
        <v>102</v>
      </c>
      <c r="C24" s="23">
        <v>1</v>
      </c>
    </row>
    <row r="25" spans="1:3" x14ac:dyDescent="0.25">
      <c r="A25" s="24"/>
      <c r="B25" s="19" t="s">
        <v>99</v>
      </c>
      <c r="C25" s="25">
        <v>0</v>
      </c>
    </row>
    <row r="26" spans="1:3" x14ac:dyDescent="0.25">
      <c r="A26" s="24"/>
      <c r="B26" s="19" t="s">
        <v>111</v>
      </c>
      <c r="C26" s="23">
        <v>1</v>
      </c>
    </row>
    <row r="27" spans="1:3" x14ac:dyDescent="0.25">
      <c r="A27" s="15" t="s">
        <v>90</v>
      </c>
      <c r="B27" s="64">
        <f>IFERROR(B16*(VLOOKUP(B14,Hoja2!$G$1:$H$6,2,0)),16666)</f>
        <v>16666</v>
      </c>
      <c r="C27" s="64"/>
    </row>
    <row r="28" spans="1:3" ht="95.25" customHeight="1" x14ac:dyDescent="0.25">
      <c r="A28" s="29" t="s">
        <v>148</v>
      </c>
      <c r="B28" s="90"/>
      <c r="C28" s="91"/>
    </row>
  </sheetData>
  <mergeCells count="21">
    <mergeCell ref="B27:C27"/>
    <mergeCell ref="A13:C13"/>
    <mergeCell ref="B28:C28"/>
    <mergeCell ref="A11:C12"/>
    <mergeCell ref="B20:C20"/>
    <mergeCell ref="B14:C14"/>
    <mergeCell ref="B15:C15"/>
    <mergeCell ref="B17:C17"/>
    <mergeCell ref="A18:A23"/>
    <mergeCell ref="B23:C23"/>
    <mergeCell ref="B16:C16"/>
    <mergeCell ref="B7:C7"/>
    <mergeCell ref="B8:C8"/>
    <mergeCell ref="B10:C10"/>
    <mergeCell ref="B9:C9"/>
    <mergeCell ref="A1:C1"/>
    <mergeCell ref="B2:C2"/>
    <mergeCell ref="B3:C3"/>
    <mergeCell ref="B4:C4"/>
    <mergeCell ref="B5:C5"/>
    <mergeCell ref="B6:C6"/>
  </mergeCells>
  <dataValidations count="1">
    <dataValidation type="decimal" operator="lessThanOrEqual" allowBlank="1" showInputMessage="1" showErrorMessage="1" sqref="C24" xr:uid="{41F05306-0647-4B3F-9F65-BA97A3AFC11D}">
      <formula1>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2AE44EFF-D747-47F8-839C-678EB5C9D5DF}">
          <x14:formula1>
            <xm:f>Hoja2!$N$1:$N$3</xm:f>
          </x14:formula1>
          <xm:sqref>B9:C9</xm:sqref>
        </x14:dataValidation>
        <x14:dataValidation type="list" allowBlank="1" showInputMessage="1" showErrorMessage="1" xr:uid="{B271960E-476F-49EB-921A-138494E0763A}">
          <x14:formula1>
            <xm:f>Hoja2!$G$1:$G$7</xm:f>
          </x14:formula1>
          <xm:sqref>B14:C14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101</v>
      </c>
    </row>
    <row r="2" spans="1:1" x14ac:dyDescent="0.25">
      <c r="A2" t="s">
        <v>22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N8"/>
  <sheetViews>
    <sheetView workbookViewId="0">
      <selection activeCell="A27" sqref="A27"/>
    </sheetView>
  </sheetViews>
  <sheetFormatPr baseColWidth="10" defaultColWidth="11.42578125" defaultRowHeight="15" x14ac:dyDescent="0.25"/>
  <cols>
    <col min="4" max="4" width="20.140625" bestFit="1" customWidth="1"/>
    <col min="5" max="5" width="42.85546875" bestFit="1" customWidth="1"/>
    <col min="7" max="7" width="33.28515625" customWidth="1"/>
    <col min="14" max="14" width="20.7109375" customWidth="1"/>
  </cols>
  <sheetData>
    <row r="1" spans="1:14" x14ac:dyDescent="0.25">
      <c r="A1" s="8" t="s">
        <v>46</v>
      </c>
      <c r="B1" t="s">
        <v>21</v>
      </c>
      <c r="C1" s="8" t="s">
        <v>20</v>
      </c>
      <c r="D1" s="8" t="s">
        <v>47</v>
      </c>
      <c r="E1" s="3" t="s">
        <v>5</v>
      </c>
      <c r="F1" s="2" t="s">
        <v>45</v>
      </c>
      <c r="G1" s="2" t="s">
        <v>103</v>
      </c>
      <c r="H1" s="4">
        <v>0.7</v>
      </c>
      <c r="I1" t="s">
        <v>3</v>
      </c>
      <c r="J1" t="s">
        <v>65</v>
      </c>
      <c r="L1" t="s">
        <v>110</v>
      </c>
      <c r="N1" s="2" t="s">
        <v>137</v>
      </c>
    </row>
    <row r="2" spans="1:14" x14ac:dyDescent="0.25">
      <c r="A2" t="s">
        <v>51</v>
      </c>
      <c r="B2" t="s">
        <v>22</v>
      </c>
      <c r="C2" t="s">
        <v>55</v>
      </c>
      <c r="D2" s="2" t="s">
        <v>48</v>
      </c>
      <c r="E2" s="1" t="s">
        <v>8</v>
      </c>
      <c r="F2" s="2" t="s">
        <v>43</v>
      </c>
      <c r="G2" s="2" t="s">
        <v>104</v>
      </c>
      <c r="H2" s="4">
        <v>0.25</v>
      </c>
      <c r="I2" t="s">
        <v>61</v>
      </c>
      <c r="J2" t="s">
        <v>66</v>
      </c>
      <c r="L2" t="s">
        <v>94</v>
      </c>
      <c r="N2" s="2" t="s">
        <v>138</v>
      </c>
    </row>
    <row r="3" spans="1:14" x14ac:dyDescent="0.25">
      <c r="A3" t="s">
        <v>52</v>
      </c>
      <c r="C3" t="s">
        <v>56</v>
      </c>
      <c r="D3" s="2" t="s">
        <v>49</v>
      </c>
      <c r="E3" s="1" t="s">
        <v>9</v>
      </c>
      <c r="F3" s="2" t="s">
        <v>44</v>
      </c>
      <c r="G3" s="2" t="s">
        <v>105</v>
      </c>
      <c r="H3" s="4">
        <v>0.55000000000000004</v>
      </c>
      <c r="I3" t="s">
        <v>62</v>
      </c>
      <c r="J3" t="s">
        <v>67</v>
      </c>
      <c r="N3" s="2" t="s">
        <v>43</v>
      </c>
    </row>
    <row r="4" spans="1:14" x14ac:dyDescent="0.25">
      <c r="A4" t="s">
        <v>53</v>
      </c>
      <c r="C4" t="s">
        <v>57</v>
      </c>
      <c r="E4" s="1" t="s">
        <v>10</v>
      </c>
      <c r="G4" s="2" t="s">
        <v>106</v>
      </c>
      <c r="H4" s="4">
        <v>0.15</v>
      </c>
      <c r="I4" t="s">
        <v>63</v>
      </c>
      <c r="J4" t="s">
        <v>68</v>
      </c>
      <c r="N4" s="2"/>
    </row>
    <row r="5" spans="1:14" x14ac:dyDescent="0.25">
      <c r="A5" t="s">
        <v>54</v>
      </c>
      <c r="E5" s="1" t="s">
        <v>6</v>
      </c>
      <c r="G5" s="2" t="s">
        <v>107</v>
      </c>
      <c r="H5" s="4">
        <v>0.7</v>
      </c>
      <c r="I5" t="s">
        <v>64</v>
      </c>
      <c r="J5" t="s">
        <v>69</v>
      </c>
      <c r="N5" s="2"/>
    </row>
    <row r="6" spans="1:14" x14ac:dyDescent="0.25">
      <c r="E6" s="1" t="s">
        <v>7</v>
      </c>
      <c r="G6" s="2" t="s">
        <v>108</v>
      </c>
      <c r="H6" s="4">
        <v>0.3</v>
      </c>
      <c r="J6" t="s">
        <v>70</v>
      </c>
      <c r="N6" s="2"/>
    </row>
    <row r="7" spans="1:14" x14ac:dyDescent="0.25">
      <c r="E7" s="1" t="s">
        <v>12</v>
      </c>
      <c r="G7" s="2" t="s">
        <v>43</v>
      </c>
      <c r="N7" s="2" t="s">
        <v>43</v>
      </c>
    </row>
    <row r="8" spans="1:14" x14ac:dyDescent="0.25">
      <c r="E8" s="1" t="s">
        <v>11</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GENERALES NOTA 322</vt:lpstr>
      <vt:lpstr>GENERALES NOTA 321</vt:lpstr>
      <vt:lpstr>GENERALES  NOTA 324 -478</vt:lpstr>
      <vt:lpstr>GENERALES NOTA 325</vt:lpstr>
      <vt:lpstr>CONCEPTO DE CONCILIACIÓN 330 </vt:lpstr>
      <vt:lpstr>CAMBIO DE CONTINGENCIA 423</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Revelo Castiblanco, Maria Alejandra (ALLIANZ COLOMBIA)</cp:lastModifiedBy>
  <dcterms:created xsi:type="dcterms:W3CDTF">2020-12-07T14:41:17Z</dcterms:created>
  <dcterms:modified xsi:type="dcterms:W3CDTF">2025-07-21T14:57:10Z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