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codeName="ThisWorkbook"/>
  <mc:AlternateContent xmlns:mc="http://schemas.openxmlformats.org/markup-compatibility/2006">
    <mc:Choice Requires="x15">
      <x15ac:absPath xmlns:x15ac="http://schemas.microsoft.com/office/spreadsheetml/2010/11/ac" url="/Users/kellypaz/Downloads/"/>
    </mc:Choice>
  </mc:AlternateContent>
  <xr:revisionPtr revIDLastSave="0" documentId="13_ncr:1_{C80B94E3-5434-5B4A-B461-2A18FFB2E213}" xr6:coauthVersionLast="47" xr6:coauthVersionMax="47" xr10:uidLastSave="{00000000-0000-0000-0000-000000000000}"/>
  <bookViews>
    <workbookView xWindow="30080" yWindow="900" windowWidth="34000" windowHeight="2038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B7" i="8"/>
  <c r="B9" i="8" l="1"/>
  <c r="B8" i="12"/>
  <c r="B8" i="11"/>
  <c r="B7" i="12"/>
  <c r="B7" i="11"/>
  <c r="B6" i="12"/>
  <c r="B6" i="11"/>
  <c r="B5" i="12"/>
  <c r="B5" i="11"/>
  <c r="B3" i="12"/>
  <c r="B2" i="12"/>
  <c r="B4" i="12"/>
  <c r="B4" i="11"/>
  <c r="B3" i="11"/>
  <c r="B2" i="11"/>
  <c r="B20" i="8" l="1"/>
  <c r="B40" i="8" s="1"/>
  <c r="B15" i="12"/>
  <c r="B34" i="12"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10" i="9" l="1"/>
  <c r="B9" i="11"/>
  <c r="B2" i="8"/>
  <c r="B2" i="9" s="1"/>
  <c r="B8" i="9" l="1"/>
  <c r="B7" i="9"/>
  <c r="B6" i="9"/>
  <c r="B5" i="9"/>
  <c r="B4" i="9"/>
  <c r="B3" i="9"/>
  <c r="B8" i="8"/>
  <c r="B6" i="8"/>
  <c r="B5" i="8"/>
  <c r="B4" i="8"/>
  <c r="B3" i="8"/>
  <c r="B8" i="7"/>
  <c r="B4" i="7" l="1"/>
  <c r="B5" i="7"/>
  <c r="B6" i="7"/>
  <c r="B3" i="7"/>
  <c r="B11" i="9" l="1"/>
</calcChain>
</file>

<file path=xl/sharedStrings.xml><?xml version="1.0" encoding="utf-8"?>
<sst xmlns="http://schemas.openxmlformats.org/spreadsheetml/2006/main" count="333" uniqueCount="223">
  <si>
    <t>SOLICITUD DE ANTECEDENTES -ABOGADO EXTERNO-</t>
  </si>
  <si>
    <t>RADICADO(23 DIGITOS)</t>
  </si>
  <si>
    <t xml:space="preserve"> 66170400300420250017100</t>
  </si>
  <si>
    <t>JUZGADO</t>
  </si>
  <si>
    <t>JUZGADO CUARTO CIVIL MUNICIPAL DE DOSQUEBRADAS</t>
  </si>
  <si>
    <t>DEMANDADO</t>
  </si>
  <si>
    <t>1. Allianz Seguros S.A.
2. Cooperativa Quindiana de Transportadores Ltda, NIT 890000442-1
3. Juan Augusto Ríos Osorio, C.C. No. 10.225.828</t>
  </si>
  <si>
    <t xml:space="preserve">DEMANDANTE </t>
  </si>
  <si>
    <t>Compañía Colombiana de Transportes S.A. NIT 890000440-7</t>
  </si>
  <si>
    <t>TIPO DE VINCULACION COMPAÑÍA</t>
  </si>
  <si>
    <t>DEMANDA DIRECTA</t>
  </si>
  <si>
    <t xml:space="preserve">TIPO DE PERJUCIO </t>
  </si>
  <si>
    <t>NO APLICA</t>
  </si>
  <si>
    <t>INTERVINIENTE -NOMBRE DE LESIONADO O MUERTO (S) DEL PROCESO</t>
  </si>
  <si>
    <t xml:space="preserve">N/A se solicita el reintegro por parte de la Compañía Colombiana de Transportes S.A. de suma pagada en proceso de reparación directa en el que estuvi vinculado el vehículo de placa TTG-200 asegurado por Allianz.
</t>
  </si>
  <si>
    <t xml:space="preserve">NUMERO DE IDENTIFICACION </t>
  </si>
  <si>
    <t>N/A</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</si>
  <si>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</si>
  <si>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</si>
  <si>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</si>
  <si>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</si>
  <si>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</si>
  <si>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</si>
  <si>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</si>
  <si>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</si>
  <si>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</si>
  <si>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</si>
  <si>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</si>
  <si>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</si>
  <si>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</si>
  <si>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</si>
  <si>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</si>
  <si>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r>
      <t xml:space="preserve">Del pago efectuado por la demandante: </t>
    </r>
    <r>
      <rPr>
        <b/>
        <sz val="11"/>
        <color theme="1"/>
        <rFont val="Calibri"/>
        <family val="2"/>
        <scheme val="minor"/>
      </rPr>
      <t>12 de diciembre de 2023</t>
    </r>
    <r>
      <rPr>
        <sz val="11"/>
        <color theme="1"/>
        <rFont val="Calibri"/>
        <family val="2"/>
        <scheme val="minor"/>
      </rPr>
      <t xml:space="preserve">
Fecha del accidente de tránsito que motivó el pago del hoy demandante: 12 de junio de 2013</t>
    </r>
  </si>
  <si>
    <t>FECHA DE SOLICITUD AUDIENCIA PREJUDICIAL</t>
  </si>
  <si>
    <t>22 de agosto del 2024</t>
  </si>
  <si>
    <t>FECHA DE AUDIENCIA PREJUDICIAL</t>
  </si>
  <si>
    <r>
      <rPr>
        <b/>
        <sz val="11"/>
        <color theme="1"/>
        <rFont val="Calibri"/>
        <family val="2"/>
        <scheme val="minor"/>
      </rPr>
      <t>27 de septiembre del 2024</t>
    </r>
    <r>
      <rPr>
        <sz val="11"/>
        <color theme="1"/>
        <rFont val="Calibri"/>
        <family val="2"/>
        <scheme val="minor"/>
      </rPr>
      <t xml:space="preserve"> Fecha audiencia de conciliación
02 de octubre del 2024 Fecha del acta de la audiencia</t>
    </r>
  </si>
  <si>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</si>
  <si>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r>
      <t xml:space="preserve">De acuerdo con los hechos de la demanda, el </t>
    </r>
    <r>
      <rPr>
        <b/>
        <sz val="11"/>
        <color theme="1"/>
        <rFont val="Calibri"/>
        <family val="2"/>
        <scheme val="minor"/>
      </rPr>
      <t>12 de diciembre de 2023</t>
    </r>
    <r>
      <rPr>
        <sz val="11"/>
        <color theme="1"/>
        <rFont val="Calibri"/>
        <family val="2"/>
        <scheme val="minor"/>
      </rPr>
      <t xml:space="preserve">, la COMPAÑÍA COLOMBIANA DE TRANSPORTES SA realizó el pago de $ 213.000.000, como resultado de la condena impuesta por el Tribunal Administrativo de Caldas, al interior del proceso de reparación directa que cursó bajo el Rad. 17001-33-33-0042014-00566-00, en el que fueron demandados: LA NACION – MINISTERIO DE DEFENSA – POLICIA NACIONAL- COMPAÑÍA COLOMBIANA DE TRANSPORTES SA COLDETRANS – JUAN AUGUSTO RIOS OSORIO.
El accionante indica que ese pago debió haber sido asumido por la COOPERATIVA QUINDIANA DE TRANSPORTADORES LTDA y el señor JUAN AUGUSTO RIOS OSORIO, por cuanto: (i) nunca ha existido una afiliación de parte de COLDETRANS con el tracto camión de placas TTG200, ni verbal ni documentalmente; (ii) El vehículo TTG200 es de propiedad del señor JUAN AUGUSTO RIOS OSORIO; (iii) El vehículo es TTG200 ulizado, usufructuado, mantenido y demás por el señor JUAN AUGUSTO RIOS OSORIO; (iv) El señor JUAN AUGUSTO RIOS OSORIO es socio de la empresa COLDETRANS, pero no tiene derecho a vincular su propiedad dentro de la empresa o simplemente no hay un documento soporte de esto; (v) Para el día de los hechos la empresa COOPERATIVA QUINDIANA DE TRANSPORTADORES LTDA contrató con el señor JUAN AUGUSTO RIOS OSORIO, el transporte de mercancía en el vehículo TTG200, contrato que realizaron directamente ellos, en donde nada tuvo que ver COLDETRANS.
Por lo anterior, se alega que como COLDETRANS pagó la condena en virtud de la declaratoria de responsabilidad por la muerte del señor ISRAEL GUTIERREZ, el propietario del vehículo, la Cooperativa Quindiana de transportadores, así como Allianz quien asegura el vehículo TTG200 deben asumir el reembolso de la suma pagada por la sociedad acá demandante. 
</t>
    </r>
  </si>
  <si>
    <t>ASEGURADO</t>
  </si>
  <si>
    <t xml:space="preserve"> Juan Augusto Ríos Osorio</t>
  </si>
  <si>
    <t>NIT ASEGURADO</t>
  </si>
  <si>
    <t>C.C. No. 10.225.828</t>
  </si>
  <si>
    <t>PLACA VEHÍCULO ASEGURADO (SI APLICA)</t>
  </si>
  <si>
    <t>TTG-200</t>
  </si>
  <si>
    <t>NO. PÓLIZA VINCULADA</t>
  </si>
  <si>
    <t>021226541/41</t>
  </si>
  <si>
    <t>FECHA DE ASIGNACIÓN</t>
  </si>
  <si>
    <t>29 de abril del 2025</t>
  </si>
  <si>
    <t>FECHA DE NOTIFICACIÓN</t>
  </si>
  <si>
    <t>FECHA DE CONTESTACION 
*RECOMENDACIÓN: FECHA MÁXIMA PARA CONTESTAR LA DEMANDA ACORDE A LO ESTIÚLADO EN LA NORMA.</t>
  </si>
  <si>
    <t>REMISION DE ANTECEDENTES - ABOGADO INTERNO-</t>
  </si>
  <si>
    <t>SINIESTRO - APLICATIVO</t>
  </si>
  <si>
    <t>S 017413673 APL 214710</t>
  </si>
  <si>
    <t>Radicado(23 digitos)</t>
  </si>
  <si>
    <t>Juzgado</t>
  </si>
  <si>
    <t>Demandado</t>
  </si>
  <si>
    <t xml:space="preserve">Demandante </t>
  </si>
  <si>
    <t>Tipo de vinculacion compañía</t>
  </si>
  <si>
    <t>INTERVINIENTE</t>
  </si>
  <si>
    <t>PÓLIZA</t>
  </si>
  <si>
    <t>21226541/41</t>
  </si>
  <si>
    <t>AMPARO A AFECTAR</t>
  </si>
  <si>
    <t>RCE HOMICIDIO</t>
  </si>
  <si>
    <t>VALOR ASEGURADO</t>
  </si>
  <si>
    <t>DEDUCIBLE</t>
  </si>
  <si>
    <t>MODALIDAD</t>
  </si>
  <si>
    <t>OCURRENCIA</t>
  </si>
  <si>
    <t xml:space="preserve">VIGENCIA </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</si>
  <si>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</si>
  <si>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</si>
  <si>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</si>
  <si>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</si>
  <si>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</si>
  <si>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</si>
  <si>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</si>
  <si>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</si>
  <si>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</si>
  <si>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</si>
  <si>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</si>
  <si>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Sin reclamación previa </t>
  </si>
  <si>
    <t xml:space="preserve">OFRECIENTO AUTOS </t>
  </si>
  <si>
    <t>NO</t>
  </si>
  <si>
    <t>OFRECIENTO VALOR</t>
  </si>
  <si>
    <t xml:space="preserve">SOLICITAN REINTEGRO A NUESTRO ASEGURADO </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</si>
  <si>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</si>
  <si>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</si>
  <si>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</si>
  <si>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</si>
  <si>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</si>
  <si>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</si>
  <si>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</si>
  <si>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</si>
  <si>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</si>
  <si>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</si>
  <si>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</si>
  <si>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</si>
  <si>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</si>
  <si>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</si>
  <si>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</si>
  <si>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</si>
  <si>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</si>
  <si>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</si>
  <si>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</si>
  <si>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</si>
  <si>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</si>
  <si>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</si>
  <si>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</si>
  <si>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</si>
  <si>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</si>
  <si>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</si>
  <si>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</si>
  <si>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</si>
  <si>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</si>
  <si>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</si>
  <si>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</si>
  <si>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</si>
  <si>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</si>
  <si>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</si>
  <si>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</si>
  <si>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</si>
  <si>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</si>
  <si>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</si>
  <si>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</si>
  <si>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</si>
  <si>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INDIQUE LA PLACA- TTG-200</t>
  </si>
  <si>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</si>
  <si>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</si>
  <si>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</si>
  <si>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</si>
  <si>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</si>
  <si>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</si>
  <si>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</si>
  <si>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La liquidación objetiva de la contingencia equivale a un valor de $0 como pasa a explicarse a continuación:
La parte demandante solicita el reembolso de la suma de $213.000.000 correspondientes al pagó que tuvo que asumir a favor de los herederos del señor Israel Gutiérrez, sin embargo, esta suma de dinero no se reconocerá dentro de la presente liquidación teniendo en cuenta que su origen no guarda relación con una conducta atribuible al asegurado Juan Augusto Ríos, sino que procede de la condena impuesta por el Tribunal Administrativo de Caldas dentro del proceso con radicado No. 17001-33-33-004-2014-00566-00. En esta sentencia, el Tribunal confirmó la condena de primera instancia, pero determinó que el 50% de la misma debía ser asumido de manera solidaria por la Compañía Colombiana de Transportes S.A.-Coldetrans y por el señor Juan Augusto Ríos. De esta manera, la suma reclamada corresponde a la mitad de la condena impuesta de forma solidaria a las partes ya mencionadas, por lo que resulta evidente que corresponde al valor quela accionante debía cancelar con ocasión de la sentencia judicial sin que pueda afirmarse que en dicho pago haya cubierto algún valor correspondiente al asegurado.
Por otra parte, en la demanda se afirma que el pago fue efectuado mediante los siguientes cheques: 
Cheque No B 005360 por valor de $ 59.987.014 
Cheque No B 005358 por valor de $ 96.025.972 
Cheque No B 005359 por valor de $ 56.987.014
Sin embargo, no se anexó con la demanda ningún comprobante de la transacción o prueba de que el pago se haya efectuado en la forma mencionada.</t>
  </si>
  <si>
    <t>Defensa de la Aseguradora: (Enumerar y enunciar las excepciones propuestas demanda y/o llamamiento )</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</si>
  <si>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</si>
  <si>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</si>
  <si>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</si>
  <si>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</si>
  <si>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</si>
  <si>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</si>
  <si>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</si>
  <si>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</si>
  <si>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</si>
  <si>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</si>
  <si>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</si>
  <si>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</si>
  <si>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</si>
  <si>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</si>
  <si>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</si>
  <si>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</si>
  <si>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</si>
  <si>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</si>
  <si>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</si>
  <si>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</si>
  <si>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</si>
  <si>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</si>
  <si>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</si>
  <si>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</si>
  <si>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</si>
  <si>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</si>
  <si>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</si>
  <si>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</si>
  <si>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</si>
  <si>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</si>
  <si>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</si>
  <si>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</si>
  <si>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</si>
  <si>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</si>
  <si>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</si>
  <si>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</si>
  <si>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</si>
  <si>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</si>
  <si>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</si>
  <si>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</si>
  <si>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</si>
  <si>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</si>
  <si>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</si>
  <si>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</si>
  <si>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</si>
  <si>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</si>
  <si>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</si>
  <si>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r>
      <t xml:space="preserve">INDIQUE LA PLACA- </t>
    </r>
    <r>
      <rPr>
        <sz val="11"/>
        <color rgb="FFFF0000"/>
        <rFont val="Calibri"/>
        <family val="2"/>
        <scheme val="minor"/>
      </rPr>
      <t>SUSTITUYA</t>
    </r>
  </si>
  <si>
    <t>CLASE DE REASEGURO</t>
  </si>
  <si>
    <t xml:space="preserve">Situcion Laboral </t>
  </si>
  <si>
    <t>Acompañante motorista</t>
  </si>
  <si>
    <t>LLAMADA EN GARANTIA</t>
  </si>
  <si>
    <t xml:space="preserve">RCE LESIONES </t>
  </si>
  <si>
    <t xml:space="preserve">SI </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</si>
  <si>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</si>
  <si>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</si>
  <si>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</si>
  <si>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</si>
  <si>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</si>
  <si>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</si>
  <si>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</si>
  <si>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</si>
  <si>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</si>
  <si>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</si>
  <si>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</si>
  <si>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</si>
  <si>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</si>
  <si>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</si>
  <si>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</si>
  <si>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</si>
  <si>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</si>
  <si>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</si>
  <si>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</si>
  <si>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</si>
  <si>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</si>
  <si>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</si>
  <si>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</si>
  <si>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Peaton</t>
  </si>
  <si>
    <t>RCC HOMICIDIO-LESION</t>
  </si>
  <si>
    <t xml:space="preserve">Vida/RC medica- aviso de siniestro sin tramite </t>
  </si>
  <si>
    <t>PERDIDA PARCIAL DAÑOS</t>
  </si>
  <si>
    <t>PÉRDIDA PARCIAL HURTO</t>
  </si>
  <si>
    <t>PÉRDIDA TOTAL DAÑOS</t>
  </si>
  <si>
    <t>SUSTRACCIÓN TOTAL</t>
  </si>
  <si>
    <t xml:space="preserve">EXCEPCIONES PROPUESTAS FRENTE A LA CONTESTACIÓN DE LA DEMANDA: 
1.	EXISTENCIA DE COSA JUZGADA RESPECTO DE LA DEMANDA PROPUESTA POR LA COMPAÑÍA COLOMBIANA DE TRANSPORTES – COLDETRANS.
2.	FALTA DE LEGITIMACIÓN EN LA CAUSA POR ACTIVA EN CABEZA DE LA EMPRESA DE TRANSPORTE COLDETRANS.
3.	FALTA DE LEGITIMACIÓN EN LA CAUSA POR PASIVA EN CABEZA DE ALLIANZ SEGUROS S.A. - ALLIANZ YA EFECTUÓ EL PAGO EN CUMPLIMIENTO DE LAS OBLIGACIONES DERIVADAS DEL CONTRATO DE SEGURO Y LA SENTENCIA DE SEGUNDA INSTANCIA EMITIDA DENTRO DEL PROCESO NO. 2014-00566.
4.	COBRO DE LO NO DEBIDO POR PARTE DE LA EMPRESA DE TRANSPORTE COLDETRANS.
5.	SUBSIDIARIA: PRESCRIPCIÓN EXTRAORDINARIA DE LA ACCIÓN DERIVADA DEL CONTRATO DE SEGURO.
6.	SUBSIDIARIA: PRESCRIPCIÓN ORDINARIA DE LA ACCIÓN DERIVADA DEL CONTRATO DE SEGURO.
7.	LA PARTE DEMANDANTE PRETENDE EJERCER UNA ACCIÓN IMPROCEDENTE DESCONOCIENDO LA SENTENCIA DE SEGUNDA INSTANCIA EMITIDA EN LA JURISDICICÓN CONTENCIOSO ADMINISTRATIVA.
8.	GENÉRICA O INNOMINADA.
EXCEPCIONES PROPUESTAS FRENTE A LA CONTESTACIÓN DEL LLAMAMIENTO EN GARANTÍA: 
1.	FALTA DE LEGITIMACIÓN EN LA CAUSA POR PASIVA EN CABEZA DE ALLIANZ SEGUROS S.A. - ALLIANZ YA EFECTUÓ EL PAGO EN CUMPLIMIENTO DE LAS OBLIGACIONES DERIVADAS DEL CONTRATO DE SEGURO Y LA SENTENCIA DE SEGUNDA INSTANCIA EMITIDA DENTRO DEL PROCESO NO. 2014-00566.
2.	INEXISTENCIA DE OBLIGACIÓN INDEMNIZATORIA CARGO DE ALLIANZ Y EN VIRTUD DE LA PÓLIZA No. 021226541/41 POR CUANTO NO HABERSE REALIZADO EL RIESGO ASEGURADO- INEXISTENCIA DE SINIESTRO EN LOS TÉRMINOS DEL ARTÍCULO 1072 DEL C.CO
3.	CARÁCTER MERAMENTE INDEMNIZATORIO QUE REVISTEN LOS CONTRATOS DE SEGUROS
4.	PRESCRIPCIÓN ORDINARIA DE LA ACCIÓN DERIVADA DEL CONTRATO DE SEGURO
5.	EN CUALQUIER CASO, DE NINGUNA FORMA SE PODRÁ EXCEDER EL LÍMITE DEL VALOR ASEGURADO
6.	EN CUALQUIER CASO, SE DEBERÁ TENER EN CUENTA EL DEDUCIBLE PACTADO EN LA PÓLIZA 
7.	DISPONIBILIDAD DEL VALOR ASEGURADO. 
8.	GENÉRICA O INNOMINADA </t>
  </si>
  <si>
    <t>Demnada: (personal): 03 de abril del 2025 / Llamamiento en garantía: (Estados): 28 de julio del 2025</t>
  </si>
  <si>
    <t xml:space="preserve">Demanda: 13 de mayo del 2025 (contando los dos días de la 2213) /Llamamiento en garantía: 27 de agosto del 2025 </t>
  </si>
  <si>
    <t xml:space="preserve">La contingencia se califica como REMOTA, dado que el reintegro que pretende la parte demandante derivó de la declaratoria de responsabilidad en contra del asegurado, que ya fue objeto de sentencia por lo que se encuentra configurada la cosa juzgada.
Lo primero que debe tomarse en consideración es que Allianz fue vinculada a este proceso con el propósito de que reintegre a Coldetrans la suma que fue pagada por éste en virtud de la condena establecida en la sentencia de segunda instancia debidamente ejecutoriada, emitida por el Tribunal Superior de Caldas el 26 de agosto de 2022 dentro del proceso contencioso administrativo con radicado No. 17001-33-33-004-2014-00566-00. En la que Coldetrans y Allianz Seguros resultaron obligadas solidariamente al pago del 50% de la condena. No se trata de una acción de subrogación pues Coldetrans solamente pagó el 25% que le correspondía y Allianz Seguros pagó el saldo correspondiente. De manera que no hay lugar al recobro de ninguna suma por parte de Coldetrans.
Por otra parte, en el proceso actual Coldetrans pretende reabrir la discusión relativa a su ausencia de responsabilidad por considerar que no era afiliador del vehículo involucrado en el accidente de tránsito; debate que ya fue agotado en el proceso de reparación directa y fue resuelto mediante la mencionada sentencia del 26 de agosto de 2022, configurándose la figura de la cosa juzgada. Además, dentro del proceso en mención las partes vinculadas fueron las siguientes: como demandantes, los herederos del señor Israel Gutiérrez; en calidad de demandados, la Compañía Nacional de Transportes S.A. y el señor Juan Augusto Ríos; Como llamada en garantía de Coldetrans, la Cooperativa Quindiana de Transportes Ltda, y; como llamada en garantía del señor Juan Augusto Ríos, Allianz Seguros S.A. Así, la sentencia emitida determinó la responsabilidad de los demandados directos y ordenó a Allianz Seguros S.A. a cubrir el porcentaje de la condena impuesta a su asegurado, por otra parte, la sentencia solo eximió de responsabilidad a la Cooperativa Quindiana de Transportadores. Conforme a lo anterior, es claro que se configuran los presupuestos de la cosa juzgada contemplados en el artículo 303 del CGP, pues entre el presente proceso versa sobre el mismo objeto, la misma causa y tiene identidad jurídica de partes respecto del proceso dirimido ante la jurisdicción contencioso administrativa.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</si>
</sst>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justify"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42" fontId="0" fillId="5" borderId="0" xfId="1" applyFont="1" applyFill="1" applyBorder="1" applyAlignment="1" applyProtection="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1" zoomScale="85" zoomScaleNormal="85" workbookViewId="0">
      <selection activeCell="B25" sqref="B25:C27"/>
    </sheetView>
  </sheetViews>
  <sheetFormatPr baseColWidth="10" defaultColWidth="0" defaultRowHeight="15" x14ac:dyDescent="0.2"/>
  <cols>
    <col min="1" max="1" width="69.1640625" style="8" customWidth="1"/>
    <col min="2" max="2" width="55.1640625" style="8" customWidth="1"/>
    <col min="3" max="3" width="70.83203125" style="8" customWidth="1"/>
    <col min="4" max="16384" width="11.5" style="2" hidden="1"/>
  </cols>
  <sheetData>
    <row r="1" spans="1:3" ht="26" x14ac:dyDescent="0.2">
      <c r="A1" s="58" t="s">
        <v>0</v>
      </c>
      <c r="B1" s="58"/>
      <c r="C1" s="58"/>
    </row>
    <row r="2" spans="1:3" ht="16" x14ac:dyDescent="0.2">
      <c r="A2" s="5" t="s">
        <v>1</v>
      </c>
      <c r="B2" s="63" t="s">
        <v>2</v>
      </c>
      <c r="C2" s="64"/>
    </row>
    <row r="3" spans="1:3" ht="16" x14ac:dyDescent="0.2">
      <c r="A3" s="5" t="s">
        <v>3</v>
      </c>
      <c r="B3" s="65" t="s">
        <v>4</v>
      </c>
      <c r="C3" s="60"/>
    </row>
    <row r="4" spans="1:3" ht="50.25" customHeight="1" x14ac:dyDescent="0.2">
      <c r="A4" s="5" t="s">
        <v>5</v>
      </c>
      <c r="B4" s="65" t="s">
        <v>6</v>
      </c>
      <c r="C4" s="60"/>
    </row>
    <row r="5" spans="1:3" ht="18" customHeight="1" x14ac:dyDescent="0.2">
      <c r="A5" s="5" t="s">
        <v>7</v>
      </c>
      <c r="B5" s="59" t="s">
        <v>8</v>
      </c>
      <c r="C5" s="60"/>
    </row>
    <row r="6" spans="1:3" ht="16" x14ac:dyDescent="0.2">
      <c r="A6" s="5" t="s">
        <v>9</v>
      </c>
      <c r="B6" s="54" t="s">
        <v>10</v>
      </c>
      <c r="C6" s="54"/>
    </row>
    <row r="7" spans="1:3" ht="16" x14ac:dyDescent="0.2">
      <c r="A7" s="27" t="s">
        <v>11</v>
      </c>
      <c r="B7" s="59" t="s">
        <v>12</v>
      </c>
      <c r="C7" s="60"/>
    </row>
    <row r="8" spans="1:3" ht="51.75" customHeight="1" x14ac:dyDescent="0.2">
      <c r="A8" s="28" t="s">
        <v>13</v>
      </c>
      <c r="B8" s="52" t="s">
        <v>14</v>
      </c>
      <c r="C8" s="54"/>
    </row>
    <row r="9" spans="1:3" ht="16" x14ac:dyDescent="0.2">
      <c r="A9" s="28" t="s">
        <v>15</v>
      </c>
      <c r="B9" s="54" t="s">
        <v>16</v>
      </c>
      <c r="C9" s="54"/>
    </row>
    <row r="10" spans="1:3" ht="16" x14ac:dyDescent="0.2">
      <c r="A10" s="28" t="s">
        <v>17</v>
      </c>
      <c r="B10" s="52" t="s">
        <v>16</v>
      </c>
      <c r="C10" s="52"/>
    </row>
    <row r="11" spans="1:3" ht="30" customHeight="1" x14ac:dyDescent="0.2">
      <c r="A11" s="29" t="s">
        <v>18</v>
      </c>
      <c r="B11" s="52" t="s">
        <v>16</v>
      </c>
      <c r="C11" s="52"/>
    </row>
    <row r="12" spans="1:3" ht="30" customHeight="1" x14ac:dyDescent="0.2">
      <c r="A12" s="5" t="s">
        <v>19</v>
      </c>
      <c r="B12" s="53" t="s">
        <v>16</v>
      </c>
      <c r="C12" s="52"/>
    </row>
    <row r="13" spans="1:3" ht="16" x14ac:dyDescent="0.2">
      <c r="A13" s="5" t="s">
        <v>20</v>
      </c>
      <c r="B13" s="54" t="s">
        <v>16</v>
      </c>
      <c r="C13" s="54"/>
    </row>
    <row r="14" spans="1:3" ht="16" x14ac:dyDescent="0.2">
      <c r="A14" s="5" t="s">
        <v>21</v>
      </c>
      <c r="B14" s="55" t="s">
        <v>16</v>
      </c>
      <c r="C14" s="54"/>
    </row>
    <row r="15" spans="1:3" ht="16" x14ac:dyDescent="0.2">
      <c r="A15" s="5" t="s">
        <v>22</v>
      </c>
      <c r="B15" s="54" t="s">
        <v>16</v>
      </c>
      <c r="C15" s="54"/>
    </row>
    <row r="16" spans="1:3" ht="16" x14ac:dyDescent="0.2">
      <c r="A16" s="5" t="s">
        <v>23</v>
      </c>
      <c r="B16" s="54" t="s">
        <v>16</v>
      </c>
      <c r="C16" s="54"/>
    </row>
    <row r="17" spans="1:3" ht="15" customHeight="1" x14ac:dyDescent="0.2">
      <c r="A17" s="5" t="s">
        <v>24</v>
      </c>
      <c r="B17" s="52" t="s">
        <v>25</v>
      </c>
      <c r="C17" s="52"/>
    </row>
    <row r="18" spans="1:3" ht="16" x14ac:dyDescent="0.2">
      <c r="A18" s="5" t="s">
        <v>26</v>
      </c>
      <c r="B18" s="52" t="s">
        <v>16</v>
      </c>
      <c r="C18" s="52"/>
    </row>
    <row r="19" spans="1:3" ht="18.75" customHeight="1" x14ac:dyDescent="0.2">
      <c r="A19" s="5" t="s">
        <v>27</v>
      </c>
      <c r="B19" s="61" t="s">
        <v>16</v>
      </c>
      <c r="C19" s="62"/>
    </row>
    <row r="20" spans="1:3" ht="39" customHeight="1" x14ac:dyDescent="0.2">
      <c r="A20" s="5" t="s">
        <v>28</v>
      </c>
      <c r="B20" s="52" t="s">
        <v>14</v>
      </c>
      <c r="C20" s="54"/>
    </row>
    <row r="21" spans="1:3" ht="17.25" customHeight="1" x14ac:dyDescent="0.2">
      <c r="A21" s="5" t="s">
        <v>29</v>
      </c>
      <c r="B21" s="52" t="s">
        <v>30</v>
      </c>
      <c r="C21" s="52"/>
    </row>
    <row r="22" spans="1:3" ht="33" customHeight="1" x14ac:dyDescent="0.2">
      <c r="A22" s="28" t="s">
        <v>31</v>
      </c>
      <c r="B22" s="49" t="s">
        <v>32</v>
      </c>
      <c r="C22" s="49"/>
    </row>
    <row r="23" spans="1:3" ht="16" x14ac:dyDescent="0.2">
      <c r="A23" s="28" t="s">
        <v>33</v>
      </c>
      <c r="B23" s="51" t="s">
        <v>34</v>
      </c>
      <c r="C23" s="49"/>
    </row>
    <row r="24" spans="1:3" ht="36.75" customHeight="1" x14ac:dyDescent="0.2">
      <c r="A24" s="28" t="s">
        <v>35</v>
      </c>
      <c r="B24" s="51" t="s">
        <v>36</v>
      </c>
      <c r="C24" s="49"/>
    </row>
    <row r="25" spans="1:3" x14ac:dyDescent="0.2">
      <c r="A25" s="66" t="s">
        <v>37</v>
      </c>
      <c r="B25" s="49" t="s">
        <v>38</v>
      </c>
      <c r="C25" s="50"/>
    </row>
    <row r="26" spans="1:3" x14ac:dyDescent="0.2">
      <c r="A26" s="66"/>
      <c r="B26" s="50"/>
      <c r="C26" s="50"/>
    </row>
    <row r="27" spans="1:3" ht="238.5" customHeight="1" x14ac:dyDescent="0.2">
      <c r="A27" s="66"/>
      <c r="B27" s="50"/>
      <c r="C27" s="50"/>
    </row>
    <row r="28" spans="1:3" ht="16" x14ac:dyDescent="0.2">
      <c r="A28" s="28" t="s">
        <v>39</v>
      </c>
      <c r="B28" s="50" t="s">
        <v>40</v>
      </c>
      <c r="C28" s="50"/>
    </row>
    <row r="29" spans="1:3" ht="16" x14ac:dyDescent="0.2">
      <c r="A29" s="28" t="s">
        <v>41</v>
      </c>
      <c r="B29" s="50" t="s">
        <v>42</v>
      </c>
      <c r="C29" s="50"/>
    </row>
    <row r="30" spans="1:3" ht="16" x14ac:dyDescent="0.2">
      <c r="A30" s="28" t="s">
        <v>43</v>
      </c>
      <c r="B30" s="50" t="s">
        <v>44</v>
      </c>
      <c r="C30" s="50"/>
    </row>
    <row r="31" spans="1:3" ht="16" x14ac:dyDescent="0.2">
      <c r="A31" s="28" t="s">
        <v>45</v>
      </c>
      <c r="B31" s="50" t="s">
        <v>46</v>
      </c>
      <c r="C31" s="50"/>
    </row>
    <row r="32" spans="1:3" ht="16" x14ac:dyDescent="0.2">
      <c r="A32" s="28" t="s">
        <v>47</v>
      </c>
      <c r="B32" s="56" t="s">
        <v>48</v>
      </c>
      <c r="C32" s="57"/>
    </row>
    <row r="33" spans="1:3" ht="16" x14ac:dyDescent="0.2">
      <c r="A33" s="5" t="s">
        <v>49</v>
      </c>
      <c r="B33" s="55" t="s">
        <v>220</v>
      </c>
      <c r="C33" s="55"/>
    </row>
    <row r="34" spans="1:3" ht="48" x14ac:dyDescent="0.2">
      <c r="A34" s="5" t="s">
        <v>50</v>
      </c>
      <c r="B34" s="55" t="s">
        <v>221</v>
      </c>
      <c r="C34" s="54"/>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0" zoomScaleNormal="100" workbookViewId="0">
      <selection activeCell="B11" sqref="B11:C1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67" t="s">
        <v>51</v>
      </c>
      <c r="B1" s="67"/>
      <c r="C1" s="67"/>
    </row>
    <row r="2" spans="1:3" ht="15.75" customHeight="1" x14ac:dyDescent="0.2">
      <c r="A2" s="20" t="s">
        <v>52</v>
      </c>
      <c r="B2" s="68" t="s">
        <v>53</v>
      </c>
      <c r="C2" s="69"/>
    </row>
    <row r="3" spans="1:3" s="2" customFormat="1" ht="16" x14ac:dyDescent="0.2">
      <c r="A3" s="5" t="s">
        <v>54</v>
      </c>
      <c r="B3" s="54" t="str">
        <f>'AUTOS  NOTA 322'!B2:C2</f>
        <v xml:space="preserve"> 66170400300420250017100</v>
      </c>
      <c r="C3" s="54"/>
    </row>
    <row r="4" spans="1:3" s="2" customFormat="1" ht="16" x14ac:dyDescent="0.2">
      <c r="A4" s="5" t="s">
        <v>55</v>
      </c>
      <c r="B4" s="54" t="str">
        <f>'AUTOS  NOTA 322'!B3:C3</f>
        <v>JUZGADO CUARTO CIVIL MUNICIPAL DE DOSQUEBRADAS</v>
      </c>
      <c r="C4" s="54"/>
    </row>
    <row r="5" spans="1:3" s="2" customFormat="1" ht="16" x14ac:dyDescent="0.2">
      <c r="A5" s="5" t="s">
        <v>56</v>
      </c>
      <c r="B5" s="54" t="str">
        <f>'AUTOS  NOTA 322'!B4:C4</f>
        <v>1. Allianz Seguros S.A.
2. Cooperativa Quindiana de Transportadores Ltda, NIT 890000442-1
3. Juan Augusto Ríos Osorio, C.C. No. 10.225.828</v>
      </c>
      <c r="C5" s="54"/>
    </row>
    <row r="6" spans="1:3" s="2" customFormat="1" ht="16" x14ac:dyDescent="0.2">
      <c r="A6" s="5" t="s">
        <v>57</v>
      </c>
      <c r="B6" s="54" t="str">
        <f>'AUTOS  NOTA 322'!B5:C5</f>
        <v>Compañía Colombiana de Transportes S.A. NIT 890000440-7</v>
      </c>
      <c r="C6" s="54"/>
    </row>
    <row r="7" spans="1:3" s="2" customFormat="1" ht="16" x14ac:dyDescent="0.2">
      <c r="A7" s="5" t="s">
        <v>58</v>
      </c>
      <c r="B7" s="54" t="str">
        <f>'AUTOS  NOTA 322'!B6:C6</f>
        <v>DEMANDA DIRECTA</v>
      </c>
      <c r="C7" s="54"/>
    </row>
    <row r="8" spans="1:3" s="2" customFormat="1" ht="16" x14ac:dyDescent="0.2">
      <c r="A8" s="31" t="s">
        <v>59</v>
      </c>
      <c r="B8" s="54" t="str">
        <f>'AUTOS  NOTA 322'!B7:C8</f>
        <v xml:space="preserve">N/A se solicita el reintegro por parte de la Compañía Colombiana de Transportes S.A. de suma pagada en proceso de reparación directa en el que estuvi vinculado el vehículo de placa TTG-200 asegurado por Allianz.
</v>
      </c>
      <c r="C8" s="54"/>
    </row>
    <row r="9" spans="1:3" ht="16" x14ac:dyDescent="0.2">
      <c r="A9" s="20" t="s">
        <v>60</v>
      </c>
      <c r="B9" s="54" t="s">
        <v>61</v>
      </c>
      <c r="C9" s="54"/>
    </row>
    <row r="10" spans="1:3" ht="16" x14ac:dyDescent="0.2">
      <c r="A10" s="20" t="s">
        <v>62</v>
      </c>
      <c r="B10" s="54" t="s">
        <v>63</v>
      </c>
      <c r="C10" s="54"/>
    </row>
    <row r="11" spans="1:3" ht="16" x14ac:dyDescent="0.2">
      <c r="A11" s="20" t="s">
        <v>64</v>
      </c>
      <c r="B11" s="82">
        <v>4000000000</v>
      </c>
      <c r="C11" s="83"/>
    </row>
    <row r="12" spans="1:3" ht="16" x14ac:dyDescent="0.2">
      <c r="A12" s="20" t="s">
        <v>65</v>
      </c>
      <c r="B12" s="82">
        <v>0</v>
      </c>
      <c r="C12" s="83"/>
    </row>
    <row r="13" spans="1:3" ht="16" x14ac:dyDescent="0.2">
      <c r="A13" s="20" t="s">
        <v>66</v>
      </c>
      <c r="B13" s="59" t="s">
        <v>67</v>
      </c>
      <c r="C13" s="60"/>
    </row>
    <row r="14" spans="1:3" ht="16" x14ac:dyDescent="0.2">
      <c r="A14" s="20" t="s">
        <v>68</v>
      </c>
      <c r="B14" s="52"/>
      <c r="C14" s="54"/>
    </row>
    <row r="15" spans="1:3" ht="16" x14ac:dyDescent="0.2">
      <c r="A15" s="20" t="s">
        <v>69</v>
      </c>
      <c r="B15" s="54" t="s">
        <v>70</v>
      </c>
      <c r="C15" s="54"/>
    </row>
    <row r="16" spans="1:3" ht="16" x14ac:dyDescent="0.2">
      <c r="A16" s="20" t="s">
        <v>71</v>
      </c>
      <c r="B16" s="54" t="s">
        <v>70</v>
      </c>
      <c r="C16" s="54"/>
    </row>
    <row r="17" spans="1:3" x14ac:dyDescent="0.2">
      <c r="A17" s="84" t="s">
        <v>72</v>
      </c>
      <c r="B17" s="54" t="s">
        <v>73</v>
      </c>
      <c r="C17" s="54"/>
    </row>
    <row r="18" spans="1:3" x14ac:dyDescent="0.2">
      <c r="A18" s="85"/>
      <c r="B18" s="10" t="s">
        <v>74</v>
      </c>
      <c r="C18" s="10" t="s">
        <v>75</v>
      </c>
    </row>
    <row r="19" spans="1:3" ht="16" x14ac:dyDescent="0.2">
      <c r="A19" s="85"/>
      <c r="B19" s="6" t="s">
        <v>76</v>
      </c>
      <c r="C19" s="6"/>
    </row>
    <row r="20" spans="1:3" x14ac:dyDescent="0.2">
      <c r="A20" s="85"/>
      <c r="B20" s="6"/>
      <c r="C20" s="6"/>
    </row>
    <row r="21" spans="1:3" x14ac:dyDescent="0.2">
      <c r="A21" s="86"/>
      <c r="B21" s="6"/>
      <c r="C21" s="6"/>
    </row>
    <row r="22" spans="1:3" ht="16" x14ac:dyDescent="0.2">
      <c r="A22" s="20" t="s">
        <v>77</v>
      </c>
      <c r="B22" s="54" t="s">
        <v>70</v>
      </c>
      <c r="C22" s="54"/>
    </row>
    <row r="23" spans="1:3" ht="16" x14ac:dyDescent="0.2">
      <c r="A23" s="20" t="s">
        <v>78</v>
      </c>
      <c r="B23" s="87" t="s">
        <v>70</v>
      </c>
      <c r="C23" s="88"/>
    </row>
    <row r="24" spans="1:3" ht="16" x14ac:dyDescent="0.2">
      <c r="A24" s="20" t="s">
        <v>79</v>
      </c>
      <c r="B24" s="54" t="s">
        <v>80</v>
      </c>
      <c r="C24" s="54"/>
    </row>
    <row r="25" spans="1:3" ht="16" x14ac:dyDescent="0.2">
      <c r="A25" s="20" t="s">
        <v>81</v>
      </c>
      <c r="B25" s="54" t="s">
        <v>82</v>
      </c>
      <c r="C25" s="54"/>
    </row>
    <row r="26" spans="1:3" ht="16" x14ac:dyDescent="0.2">
      <c r="A26" s="20" t="s">
        <v>83</v>
      </c>
      <c r="B26" s="54" t="s">
        <v>84</v>
      </c>
      <c r="C26" s="54"/>
    </row>
    <row r="27" spans="1:3" ht="16" x14ac:dyDescent="0.2">
      <c r="A27" s="19" t="s">
        <v>85</v>
      </c>
      <c r="B27" s="54"/>
      <c r="C27" s="54"/>
    </row>
    <row r="28" spans="1:3" x14ac:dyDescent="0.2">
      <c r="A28" s="70" t="s">
        <v>86</v>
      </c>
      <c r="B28" s="70"/>
      <c r="C28" s="70"/>
    </row>
    <row r="29" spans="1:3" x14ac:dyDescent="0.2">
      <c r="A29" s="80" t="s">
        <v>87</v>
      </c>
      <c r="B29" s="81"/>
      <c r="C29" s="11"/>
    </row>
    <row r="30" spans="1:3" x14ac:dyDescent="0.2">
      <c r="A30" s="80" t="s">
        <v>88</v>
      </c>
      <c r="B30" s="81"/>
      <c r="C30" s="11"/>
    </row>
    <row r="31" spans="1:3" x14ac:dyDescent="0.2">
      <c r="A31" s="80" t="s">
        <v>89</v>
      </c>
      <c r="B31" s="81"/>
      <c r="C31" s="12"/>
    </row>
    <row r="32" spans="1:3" x14ac:dyDescent="0.2">
      <c r="A32" s="80" t="s">
        <v>90</v>
      </c>
      <c r="B32" s="81"/>
      <c r="C32" s="11"/>
    </row>
    <row r="33" spans="1:3" x14ac:dyDescent="0.2">
      <c r="A33" s="80" t="s">
        <v>91</v>
      </c>
      <c r="B33" s="81"/>
      <c r="C33" s="11"/>
    </row>
    <row r="34" spans="1:3" x14ac:dyDescent="0.2">
      <c r="A34" s="80" t="s">
        <v>92</v>
      </c>
      <c r="B34" s="81"/>
      <c r="C34" s="13"/>
    </row>
    <row r="35" spans="1:3" x14ac:dyDescent="0.2">
      <c r="A35" s="71" t="s">
        <v>93</v>
      </c>
      <c r="B35" s="72"/>
      <c r="C35" s="14"/>
    </row>
    <row r="36" spans="1:3" x14ac:dyDescent="0.2">
      <c r="A36" s="71" t="s">
        <v>94</v>
      </c>
      <c r="B36" s="72"/>
      <c r="C36" s="15"/>
    </row>
    <row r="37" spans="1:3" x14ac:dyDescent="0.2">
      <c r="A37" s="73" t="s">
        <v>95</v>
      </c>
      <c r="B37" s="74"/>
      <c r="C37" s="15"/>
    </row>
    <row r="38" spans="1:3" x14ac:dyDescent="0.2">
      <c r="A38" s="75"/>
      <c r="B38" s="76"/>
      <c r="C38" s="15"/>
    </row>
    <row r="39" spans="1:3" x14ac:dyDescent="0.2">
      <c r="A39" s="77"/>
      <c r="B39" s="78"/>
      <c r="C39" s="15"/>
    </row>
    <row r="40" spans="1:3" x14ac:dyDescent="0.2">
      <c r="A40" s="79" t="s">
        <v>96</v>
      </c>
      <c r="B40" s="79"/>
      <c r="C40" s="79"/>
    </row>
    <row r="41" spans="1:3" ht="16" x14ac:dyDescent="0.2">
      <c r="A41" s="17" t="s">
        <v>97</v>
      </c>
      <c r="B41" s="18"/>
      <c r="C41" s="15"/>
    </row>
    <row r="42" spans="1:3" x14ac:dyDescent="0.2">
      <c r="A42" s="71" t="s">
        <v>98</v>
      </c>
      <c r="B42" s="72"/>
      <c r="C42" s="15"/>
    </row>
    <row r="43" spans="1:3" x14ac:dyDescent="0.2">
      <c r="A43" s="71" t="s">
        <v>99</v>
      </c>
      <c r="B43" s="72"/>
      <c r="C43" s="15"/>
    </row>
    <row r="44" spans="1:3" ht="16" x14ac:dyDescent="0.2">
      <c r="A44" s="17" t="s">
        <v>100</v>
      </c>
      <c r="B44" s="18"/>
      <c r="C44" s="15"/>
    </row>
    <row r="45" spans="1:3" ht="16" x14ac:dyDescent="0.2">
      <c r="A45" s="17" t="s">
        <v>101</v>
      </c>
      <c r="B45" s="18"/>
      <c r="C45" s="15"/>
    </row>
    <row r="46" spans="1:3" x14ac:dyDescent="0.2">
      <c r="A46" s="71" t="s">
        <v>102</v>
      </c>
      <c r="B46" s="72"/>
      <c r="C46" s="15"/>
    </row>
    <row r="47" spans="1:3" ht="16" x14ac:dyDescent="0.2">
      <c r="A47" s="17" t="s">
        <v>103</v>
      </c>
      <c r="B47" s="16"/>
      <c r="C47" s="15"/>
    </row>
    <row r="48" spans="1:3" x14ac:dyDescent="0.2">
      <c r="A48" s="71" t="s">
        <v>104</v>
      </c>
      <c r="B48" s="72"/>
      <c r="C48" s="15"/>
    </row>
    <row r="49" spans="1:3" x14ac:dyDescent="0.2">
      <c r="A49" s="71" t="s">
        <v>105</v>
      </c>
      <c r="B49" s="72"/>
      <c r="C49" s="15"/>
    </row>
    <row r="50" spans="1:3" x14ac:dyDescent="0.2">
      <c r="A50" s="71" t="s">
        <v>95</v>
      </c>
      <c r="B50" s="7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60"/>
  <sheetViews>
    <sheetView tabSelected="1" topLeftCell="A28" zoomScaleNormal="100" workbookViewId="0">
      <selection activeCell="A42" sqref="A42"/>
    </sheetView>
  </sheetViews>
  <sheetFormatPr baseColWidth="10" defaultColWidth="0" defaultRowHeight="15" x14ac:dyDescent="0.2"/>
  <cols>
    <col min="1" max="1" width="70" customWidth="1"/>
    <col min="2" max="2" width="35.5" customWidth="1"/>
    <col min="3" max="3" width="164" customWidth="1"/>
    <col min="4" max="8" width="11.5" hidden="1" customWidth="1"/>
    <col min="9" max="9" width="12" hidden="1" customWidth="1"/>
    <col min="10" max="16384" width="11.5" hidden="1"/>
  </cols>
  <sheetData>
    <row r="1" spans="1:9" ht="26" x14ac:dyDescent="0.2">
      <c r="A1" s="67" t="s">
        <v>106</v>
      </c>
      <c r="B1" s="67"/>
      <c r="C1" s="67"/>
    </row>
    <row r="2" spans="1:9" ht="15" customHeight="1" x14ac:dyDescent="0.2">
      <c r="A2" s="35" t="s">
        <v>52</v>
      </c>
      <c r="B2" s="92" t="str">
        <f>'AUTOS NOTA 321'!B2:C2</f>
        <v>S 017413673 APL 214710</v>
      </c>
      <c r="C2" s="93"/>
    </row>
    <row r="3" spans="1:9" ht="16" x14ac:dyDescent="0.2">
      <c r="A3" s="36" t="s">
        <v>54</v>
      </c>
      <c r="B3" s="89" t="str">
        <f>'AUTOS  NOTA 322'!B2:C2</f>
        <v xml:space="preserve"> 66170400300420250017100</v>
      </c>
      <c r="C3" s="89"/>
    </row>
    <row r="4" spans="1:9" ht="16" x14ac:dyDescent="0.2">
      <c r="A4" s="36" t="s">
        <v>55</v>
      </c>
      <c r="B4" s="89" t="str">
        <f>'AUTOS  NOTA 322'!B3:C3</f>
        <v>JUZGADO CUARTO CIVIL MUNICIPAL DE DOSQUEBRADAS</v>
      </c>
      <c r="C4" s="89"/>
    </row>
    <row r="5" spans="1:9" ht="16" x14ac:dyDescent="0.2">
      <c r="A5" s="36" t="s">
        <v>56</v>
      </c>
      <c r="B5" s="89" t="str">
        <f>'AUTOS  NOTA 322'!B4:C4</f>
        <v>1. Allianz Seguros S.A.
2. Cooperativa Quindiana de Transportadores Ltda, NIT 890000442-1
3. Juan Augusto Ríos Osorio, C.C. No. 10.225.828</v>
      </c>
      <c r="C5" s="89"/>
    </row>
    <row r="6" spans="1:9" ht="15" customHeight="1" x14ac:dyDescent="0.2">
      <c r="A6" s="36" t="s">
        <v>57</v>
      </c>
      <c r="B6" s="89" t="str">
        <f>'AUTOS  NOTA 322'!B5:C5</f>
        <v>Compañía Colombiana de Transportes S.A. NIT 890000440-7</v>
      </c>
      <c r="C6" s="89"/>
    </row>
    <row r="7" spans="1:9" ht="16" x14ac:dyDescent="0.2">
      <c r="A7" s="36" t="s">
        <v>58</v>
      </c>
      <c r="B7" s="89" t="str">
        <f>'AUTOS  NOTA 322'!B6:C6</f>
        <v>DEMANDA DIRECTA</v>
      </c>
      <c r="C7" s="89"/>
    </row>
    <row r="8" spans="1:9" ht="16" x14ac:dyDescent="0.2">
      <c r="A8" s="38" t="s">
        <v>59</v>
      </c>
      <c r="B8" s="89" t="str">
        <f>'AUTOS  NOTA 322'!B7:C8</f>
        <v xml:space="preserve">N/A se solicita el reintegro por parte de la Compañía Colombiana de Transportes S.A. de suma pagada en proceso de reparación directa en el que estuvi vinculado el vehículo de placa TTG-200 asegurado por Allianz.
</v>
      </c>
      <c r="C8" s="89"/>
    </row>
    <row r="9" spans="1:9" ht="16" x14ac:dyDescent="0.2">
      <c r="A9" s="36" t="s">
        <v>107</v>
      </c>
      <c r="B9" s="89">
        <f>SUM(C11,C12,C14,C15,C17)</f>
        <v>213000000</v>
      </c>
      <c r="C9" s="89"/>
    </row>
    <row r="10" spans="1:9" x14ac:dyDescent="0.2">
      <c r="A10" s="96" t="s">
        <v>108</v>
      </c>
      <c r="B10" s="94" t="s">
        <v>109</v>
      </c>
      <c r="C10" s="95"/>
    </row>
    <row r="11" spans="1:9" ht="16" x14ac:dyDescent="0.2">
      <c r="A11" s="96"/>
      <c r="B11" s="37" t="s">
        <v>110</v>
      </c>
      <c r="C11" s="32"/>
    </row>
    <row r="12" spans="1:9" ht="16" x14ac:dyDescent="0.2">
      <c r="A12" s="96"/>
      <c r="B12" s="37" t="s">
        <v>111</v>
      </c>
      <c r="C12" s="89">
        <v>213000000</v>
      </c>
      <c r="D12" s="89"/>
    </row>
    <row r="13" spans="1:9" x14ac:dyDescent="0.2">
      <c r="A13" s="96"/>
      <c r="B13" s="94"/>
      <c r="C13" s="95"/>
    </row>
    <row r="14" spans="1:9" ht="16" x14ac:dyDescent="0.2">
      <c r="A14" s="96"/>
      <c r="B14" s="37" t="s">
        <v>112</v>
      </c>
      <c r="C14" s="40"/>
    </row>
    <row r="15" spans="1:9" ht="16" x14ac:dyDescent="0.2">
      <c r="A15" s="96"/>
      <c r="B15" s="37" t="s">
        <v>113</v>
      </c>
      <c r="C15" s="40"/>
      <c r="E15" t="s">
        <v>114</v>
      </c>
      <c r="F15" s="22">
        <v>0.7</v>
      </c>
    </row>
    <row r="16" spans="1:9" x14ac:dyDescent="0.2">
      <c r="A16" s="96"/>
      <c r="B16" s="94" t="s">
        <v>115</v>
      </c>
      <c r="C16" s="95"/>
      <c r="E16" t="s">
        <v>116</v>
      </c>
      <c r="F16" s="23">
        <v>0.3</v>
      </c>
      <c r="I16" s="25"/>
    </row>
    <row r="17" spans="1:9" x14ac:dyDescent="0.2">
      <c r="A17" s="96"/>
      <c r="B17" s="37"/>
      <c r="C17" s="41"/>
      <c r="F17" s="26"/>
      <c r="I17" s="25"/>
    </row>
    <row r="18" spans="1:9" ht="23.25" customHeight="1" x14ac:dyDescent="0.2">
      <c r="A18" s="39" t="s">
        <v>117</v>
      </c>
      <c r="B18" s="92" t="s">
        <v>118</v>
      </c>
      <c r="C18" s="93"/>
    </row>
    <row r="19" spans="1:9" ht="32" x14ac:dyDescent="0.2">
      <c r="A19" s="36" t="s">
        <v>119</v>
      </c>
      <c r="B19" s="102" t="s">
        <v>222</v>
      </c>
      <c r="C19" s="103"/>
    </row>
    <row r="20" spans="1:9" ht="15" customHeight="1" x14ac:dyDescent="0.2">
      <c r="A20" s="21" t="s">
        <v>120</v>
      </c>
      <c r="B20" s="89">
        <f>((C22+C23+C25+C26+C30+C28+C32+C34+C29+C33)-C37-C38)*C36*C39</f>
        <v>0</v>
      </c>
      <c r="C20" s="89"/>
    </row>
    <row r="21" spans="1:9" ht="16" x14ac:dyDescent="0.2">
      <c r="A21" s="7" t="s">
        <v>121</v>
      </c>
      <c r="B21" s="104" t="s">
        <v>109</v>
      </c>
      <c r="C21" s="105"/>
    </row>
    <row r="22" spans="1:9" ht="16" x14ac:dyDescent="0.2">
      <c r="A22" s="107"/>
      <c r="B22" s="37" t="s">
        <v>110</v>
      </c>
      <c r="C22" s="89">
        <v>0</v>
      </c>
      <c r="D22" s="89"/>
    </row>
    <row r="23" spans="1:9" ht="16" x14ac:dyDescent="0.2">
      <c r="A23" s="108"/>
      <c r="B23" s="37" t="s">
        <v>111</v>
      </c>
      <c r="C23" s="89">
        <v>0</v>
      </c>
      <c r="D23" s="89"/>
    </row>
    <row r="24" spans="1:9" x14ac:dyDescent="0.2">
      <c r="A24" s="108"/>
      <c r="B24" s="94" t="s">
        <v>122</v>
      </c>
      <c r="C24" s="95"/>
    </row>
    <row r="25" spans="1:9" ht="16" x14ac:dyDescent="0.2">
      <c r="A25" s="108"/>
      <c r="B25" s="37" t="s">
        <v>112</v>
      </c>
      <c r="C25" s="89">
        <v>0</v>
      </c>
      <c r="D25" s="89"/>
    </row>
    <row r="26" spans="1:9" ht="29" customHeight="1" x14ac:dyDescent="0.2">
      <c r="A26" s="108"/>
      <c r="B26" s="37" t="s">
        <v>123</v>
      </c>
      <c r="C26" s="89">
        <v>0</v>
      </c>
      <c r="D26" s="89"/>
    </row>
    <row r="27" spans="1:9" x14ac:dyDescent="0.2">
      <c r="A27" s="108"/>
      <c r="B27" s="94" t="s">
        <v>124</v>
      </c>
      <c r="C27" s="95"/>
    </row>
    <row r="28" spans="1:9" ht="16" x14ac:dyDescent="0.2">
      <c r="A28" s="108"/>
      <c r="B28" s="37" t="s">
        <v>125</v>
      </c>
      <c r="C28" s="89">
        <v>0</v>
      </c>
      <c r="D28" s="89"/>
    </row>
    <row r="29" spans="1:9" ht="16" x14ac:dyDescent="0.2">
      <c r="A29" s="108"/>
      <c r="B29" s="37" t="s">
        <v>110</v>
      </c>
      <c r="C29" s="32"/>
    </row>
    <row r="30" spans="1:9" ht="16" x14ac:dyDescent="0.2">
      <c r="A30" s="108"/>
      <c r="B30" s="37" t="s">
        <v>111</v>
      </c>
      <c r="C30" s="89">
        <v>0</v>
      </c>
      <c r="D30" s="89"/>
    </row>
    <row r="31" spans="1:9" x14ac:dyDescent="0.2">
      <c r="A31" s="108"/>
      <c r="B31" s="94" t="s">
        <v>126</v>
      </c>
      <c r="C31" s="95"/>
    </row>
    <row r="32" spans="1:9" x14ac:dyDescent="0.2">
      <c r="A32" s="108"/>
      <c r="B32" s="37"/>
      <c r="C32" s="32"/>
    </row>
    <row r="33" spans="1:4" ht="16" x14ac:dyDescent="0.2">
      <c r="A33" s="108"/>
      <c r="B33" s="37" t="s">
        <v>110</v>
      </c>
      <c r="C33" s="89">
        <v>0</v>
      </c>
      <c r="D33" s="89"/>
    </row>
    <row r="34" spans="1:4" ht="16" x14ac:dyDescent="0.2">
      <c r="A34" s="108"/>
      <c r="B34" s="37" t="s">
        <v>111</v>
      </c>
      <c r="C34" s="89">
        <v>0</v>
      </c>
      <c r="D34" s="89"/>
    </row>
    <row r="35" spans="1:4" x14ac:dyDescent="0.2">
      <c r="A35" s="108"/>
      <c r="B35" s="94" t="s">
        <v>127</v>
      </c>
      <c r="C35" s="95"/>
    </row>
    <row r="36" spans="1:4" ht="16" x14ac:dyDescent="0.2">
      <c r="A36" s="108"/>
      <c r="B36" s="37" t="s">
        <v>128</v>
      </c>
      <c r="C36" s="33">
        <v>1</v>
      </c>
    </row>
    <row r="37" spans="1:4" ht="16" x14ac:dyDescent="0.2">
      <c r="A37" s="108"/>
      <c r="B37" s="37" t="s">
        <v>65</v>
      </c>
      <c r="C37" s="89">
        <v>0</v>
      </c>
      <c r="D37" s="89"/>
    </row>
    <row r="38" spans="1:4" ht="16" x14ac:dyDescent="0.2">
      <c r="A38" s="108"/>
      <c r="B38" s="37" t="s">
        <v>129</v>
      </c>
      <c r="C38" s="34"/>
    </row>
    <row r="39" spans="1:4" ht="16" x14ac:dyDescent="0.2">
      <c r="A39" s="108"/>
      <c r="B39" s="37" t="s">
        <v>130</v>
      </c>
      <c r="C39" s="33">
        <v>1</v>
      </c>
    </row>
    <row r="40" spans="1:4" ht="16" x14ac:dyDescent="0.2">
      <c r="A40" s="24" t="s">
        <v>131</v>
      </c>
      <c r="B40" s="89">
        <f>IFERROR(B20*(VLOOKUP(B18,E15:F17,2,0)),16666)</f>
        <v>16666</v>
      </c>
      <c r="C40" s="89"/>
    </row>
    <row r="41" spans="1:4" ht="93" customHeight="1" x14ac:dyDescent="0.2">
      <c r="A41" s="36" t="s">
        <v>132</v>
      </c>
      <c r="B41" s="100" t="s">
        <v>133</v>
      </c>
      <c r="C41" s="101"/>
    </row>
    <row r="42" spans="1:4" ht="211.5" customHeight="1" x14ac:dyDescent="0.2">
      <c r="A42" s="36" t="s">
        <v>134</v>
      </c>
      <c r="B42" s="98" t="s">
        <v>219</v>
      </c>
      <c r="C42" s="99"/>
    </row>
    <row r="43" spans="1:4" ht="26" customHeight="1" x14ac:dyDescent="0.2">
      <c r="A43" s="106" t="s">
        <v>135</v>
      </c>
      <c r="B43" s="106"/>
      <c r="C43" s="106"/>
    </row>
    <row r="44" spans="1:4" x14ac:dyDescent="0.2">
      <c r="A44" s="42" t="s">
        <v>136</v>
      </c>
      <c r="B44" s="97"/>
      <c r="C44" s="97"/>
    </row>
    <row r="45" spans="1:4" ht="78.75" customHeight="1" x14ac:dyDescent="0.2">
      <c r="A45" s="42" t="s">
        <v>137</v>
      </c>
      <c r="B45" s="97"/>
      <c r="C45" s="97"/>
    </row>
    <row r="48" spans="1:4" ht="26" x14ac:dyDescent="0.2">
      <c r="A48" s="90" t="s">
        <v>138</v>
      </c>
      <c r="B48" s="90"/>
      <c r="C48" s="90"/>
    </row>
    <row r="49" spans="1:3" x14ac:dyDescent="0.2">
      <c r="A49" s="91" t="s">
        <v>139</v>
      </c>
      <c r="B49" s="91"/>
      <c r="C49" s="91"/>
    </row>
    <row r="50" spans="1:3" x14ac:dyDescent="0.2">
      <c r="A50" s="44" t="s">
        <v>140</v>
      </c>
      <c r="B50" s="44" t="s">
        <v>141</v>
      </c>
      <c r="C50" s="45" t="s">
        <v>142</v>
      </c>
    </row>
    <row r="51" spans="1:3" x14ac:dyDescent="0.2">
      <c r="A51" s="46" t="s">
        <v>143</v>
      </c>
      <c r="B51" s="47" t="s">
        <v>82</v>
      </c>
      <c r="C51" s="46" t="s">
        <v>144</v>
      </c>
    </row>
    <row r="52" spans="1:3" ht="42" x14ac:dyDescent="0.2">
      <c r="A52" s="46" t="s">
        <v>145</v>
      </c>
      <c r="B52" s="47" t="s">
        <v>82</v>
      </c>
      <c r="C52" s="46" t="s">
        <v>146</v>
      </c>
    </row>
    <row r="53" spans="1:3" ht="28" x14ac:dyDescent="0.2">
      <c r="A53" s="46" t="s">
        <v>147</v>
      </c>
      <c r="B53" s="47" t="s">
        <v>82</v>
      </c>
      <c r="C53" s="46" t="s">
        <v>148</v>
      </c>
    </row>
    <row r="54" spans="1:3" x14ac:dyDescent="0.2">
      <c r="A54" s="46" t="s">
        <v>149</v>
      </c>
      <c r="B54" s="47" t="s">
        <v>82</v>
      </c>
      <c r="C54" s="46" t="s">
        <v>150</v>
      </c>
    </row>
    <row r="55" spans="1:3" x14ac:dyDescent="0.2">
      <c r="A55" s="46" t="s">
        <v>151</v>
      </c>
      <c r="B55" s="47" t="s">
        <v>82</v>
      </c>
      <c r="C55" s="48"/>
    </row>
    <row r="56" spans="1:3" x14ac:dyDescent="0.2">
      <c r="A56" s="46" t="s">
        <v>152</v>
      </c>
      <c r="B56" s="47" t="s">
        <v>82</v>
      </c>
      <c r="C56" s="46" t="s">
        <v>153</v>
      </c>
    </row>
    <row r="57" spans="1:3" ht="28" x14ac:dyDescent="0.2">
      <c r="A57" s="46" t="s">
        <v>154</v>
      </c>
      <c r="B57" s="47" t="s">
        <v>82</v>
      </c>
      <c r="C57" s="46" t="s">
        <v>155</v>
      </c>
    </row>
    <row r="58" spans="1:3" x14ac:dyDescent="0.2">
      <c r="A58" s="46" t="s">
        <v>156</v>
      </c>
      <c r="B58" s="47" t="s">
        <v>82</v>
      </c>
      <c r="C58" s="48" t="s">
        <v>157</v>
      </c>
    </row>
    <row r="59" spans="1:3" ht="28" x14ac:dyDescent="0.2">
      <c r="A59" s="46" t="s">
        <v>158</v>
      </c>
      <c r="B59" s="47" t="s">
        <v>82</v>
      </c>
      <c r="C59" s="48" t="s">
        <v>159</v>
      </c>
    </row>
    <row r="60" spans="1:3" ht="28" x14ac:dyDescent="0.2">
      <c r="A60" s="46" t="s">
        <v>160</v>
      </c>
      <c r="B60" s="47" t="s">
        <v>82</v>
      </c>
      <c r="C60" s="48" t="s">
        <v>161</v>
      </c>
    </row>
  </sheetData>
  <sheetProtection selectLockedCells="1"/>
  <mergeCells count="40">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 ref="C28:D28"/>
    <mergeCell ref="C30:D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C33:D33"/>
    <mergeCell ref="C34:D34"/>
    <mergeCell ref="C37:D37"/>
    <mergeCell ref="C12:D12"/>
    <mergeCell ref="C22:D22"/>
    <mergeCell ref="C23:D23"/>
    <mergeCell ref="C25:D25"/>
    <mergeCell ref="C26:D2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 B44:C44</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67" t="s">
        <v>162</v>
      </c>
      <c r="B1" s="67"/>
      <c r="C1" s="67"/>
    </row>
    <row r="2" spans="1:3" ht="16" x14ac:dyDescent="0.2">
      <c r="A2" s="20" t="s">
        <v>52</v>
      </c>
      <c r="B2" s="87" t="str">
        <f>'AUTOS NOTA 324-478'!B2:C2</f>
        <v>S 017413673 APL 214710</v>
      </c>
      <c r="C2" s="88"/>
    </row>
    <row r="3" spans="1:3" ht="16" x14ac:dyDescent="0.2">
      <c r="A3" s="5" t="s">
        <v>54</v>
      </c>
      <c r="B3" s="54" t="str">
        <f>'AUTOS  NOTA 322'!B2:C2</f>
        <v xml:space="preserve"> 66170400300420250017100</v>
      </c>
      <c r="C3" s="54"/>
    </row>
    <row r="4" spans="1:3" ht="16" x14ac:dyDescent="0.2">
      <c r="A4" s="5" t="s">
        <v>55</v>
      </c>
      <c r="B4" s="54" t="str">
        <f>'AUTOS  NOTA 322'!B3:C3</f>
        <v>JUZGADO CUARTO CIVIL MUNICIPAL DE DOSQUEBRADAS</v>
      </c>
      <c r="C4" s="54"/>
    </row>
    <row r="5" spans="1:3" ht="16" x14ac:dyDescent="0.2">
      <c r="A5" s="5" t="s">
        <v>56</v>
      </c>
      <c r="B5" s="54" t="str">
        <f>'AUTOS  NOTA 322'!B4:C4</f>
        <v>1. Allianz Seguros S.A.
2. Cooperativa Quindiana de Transportadores Ltda, NIT 890000442-1
3. Juan Augusto Ríos Osorio, C.C. No. 10.225.828</v>
      </c>
      <c r="C5" s="54"/>
    </row>
    <row r="6" spans="1:3" ht="15" customHeight="1" x14ac:dyDescent="0.2">
      <c r="A6" s="5" t="s">
        <v>57</v>
      </c>
      <c r="B6" s="54" t="str">
        <f>'AUTOS  NOTA 322'!B5:C5</f>
        <v>Compañía Colombiana de Transportes S.A. NIT 890000440-7</v>
      </c>
      <c r="C6" s="54"/>
    </row>
    <row r="7" spans="1:3" ht="15" customHeight="1" x14ac:dyDescent="0.2">
      <c r="A7" s="5" t="s">
        <v>58</v>
      </c>
      <c r="B7" s="54" t="str">
        <f>'AUTOS  NOTA 322'!B6:C6</f>
        <v>DEMANDA DIRECTA</v>
      </c>
      <c r="C7" s="54"/>
    </row>
    <row r="8" spans="1:3" ht="15" customHeight="1" x14ac:dyDescent="0.2">
      <c r="A8" s="31" t="s">
        <v>59</v>
      </c>
      <c r="B8" s="54" t="str">
        <f>'AUTOS  NOTA 322'!B7:C8</f>
        <v xml:space="preserve">N/A se solicita el reintegro por parte de la Compañía Colombiana de Transportes S.A. de suma pagada en proceso de reparación directa en el que estuvi vinculado el vehículo de placa TTG-200 asegurado por Allianz.
</v>
      </c>
      <c r="C8" s="54"/>
    </row>
    <row r="9" spans="1:3" ht="19" customHeight="1" x14ac:dyDescent="0.2">
      <c r="A9" s="5" t="s">
        <v>163</v>
      </c>
      <c r="B9" s="54" t="s">
        <v>114</v>
      </c>
      <c r="C9" s="54"/>
    </row>
    <row r="10" spans="1:3" ht="16" x14ac:dyDescent="0.2">
      <c r="A10" s="7" t="s">
        <v>121</v>
      </c>
      <c r="B10" s="111">
        <f>'AUTOS NOTA 324-478'!B20:C20</f>
        <v>0</v>
      </c>
      <c r="C10" s="111"/>
    </row>
    <row r="11" spans="1:3" ht="16" x14ac:dyDescent="0.2">
      <c r="A11" s="7" t="s">
        <v>164</v>
      </c>
      <c r="B11" s="112">
        <f>'AUTOS NOTA 324-478'!B40:C40</f>
        <v>16666</v>
      </c>
      <c r="C11" s="54"/>
    </row>
    <row r="12" spans="1:3" ht="32" x14ac:dyDescent="0.2">
      <c r="A12" s="7" t="s">
        <v>165</v>
      </c>
      <c r="B12" s="109"/>
      <c r="C12" s="110"/>
    </row>
    <row r="13" spans="1:3" ht="48" x14ac:dyDescent="0.2">
      <c r="A13" s="5" t="s">
        <v>166</v>
      </c>
      <c r="B13" s="54"/>
      <c r="C13" s="54"/>
    </row>
    <row r="14" spans="1:3" ht="48" x14ac:dyDescent="0.2">
      <c r="A14" s="5" t="s">
        <v>167</v>
      </c>
      <c r="B14" s="54"/>
      <c r="C14" s="54"/>
    </row>
    <row r="15" spans="1:3" ht="16" x14ac:dyDescent="0.2">
      <c r="A15" s="5" t="s">
        <v>168</v>
      </c>
      <c r="B15" s="6"/>
      <c r="C15" s="6"/>
    </row>
    <row r="16" spans="1:3" ht="16" x14ac:dyDescent="0.2">
      <c r="A16" s="7" t="s">
        <v>169</v>
      </c>
      <c r="B16" s="54"/>
      <c r="C16" s="54"/>
    </row>
    <row r="17" spans="1:3" ht="16" x14ac:dyDescent="0.2">
      <c r="A17" s="6" t="s">
        <v>170</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H25"/>
  <sheetViews>
    <sheetView workbookViewId="0">
      <selection activeCell="B9" sqref="B9:C9"/>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67" t="s">
        <v>171</v>
      </c>
      <c r="B1" s="67"/>
      <c r="C1" s="67"/>
    </row>
    <row r="2" spans="1:3" ht="16" x14ac:dyDescent="0.2">
      <c r="A2" s="43" t="s">
        <v>52</v>
      </c>
      <c r="B2" s="87" t="str">
        <f>'AUTOS NOTA 321'!B2:C2</f>
        <v>S 017413673 APL 214710</v>
      </c>
      <c r="C2" s="88"/>
    </row>
    <row r="3" spans="1:3" ht="16" x14ac:dyDescent="0.2">
      <c r="A3" s="5" t="s">
        <v>54</v>
      </c>
      <c r="B3" s="54" t="str">
        <f>'AUTOS  NOTA 322'!B2:C2</f>
        <v xml:space="preserve"> 66170400300420250017100</v>
      </c>
      <c r="C3" s="54"/>
    </row>
    <row r="4" spans="1:3" ht="16" x14ac:dyDescent="0.2">
      <c r="A4" s="5" t="s">
        <v>55</v>
      </c>
      <c r="B4" s="54" t="str">
        <f>'AUTOS  NOTA 322'!B3:C3</f>
        <v>JUZGADO CUARTO CIVIL MUNICIPAL DE DOSQUEBRADAS</v>
      </c>
      <c r="C4" s="54"/>
    </row>
    <row r="5" spans="1:3" ht="16" x14ac:dyDescent="0.2">
      <c r="A5" s="5" t="s">
        <v>56</v>
      </c>
      <c r="B5" s="54" t="str">
        <f>'AUTOS  NOTA 322'!B4:C4</f>
        <v>1. Allianz Seguros S.A.
2. Cooperativa Quindiana de Transportadores Ltda, NIT 890000442-1
3. Juan Augusto Ríos Osorio, C.C. No. 10.225.828</v>
      </c>
      <c r="C5" s="54"/>
    </row>
    <row r="6" spans="1:3" ht="16" x14ac:dyDescent="0.2">
      <c r="A6" s="5" t="s">
        <v>57</v>
      </c>
      <c r="B6" s="54" t="str">
        <f>'AUTOS  NOTA 322'!B5:C5</f>
        <v>Compañía Colombiana de Transportes S.A. NIT 890000440-7</v>
      </c>
      <c r="C6" s="54"/>
    </row>
    <row r="7" spans="1:3" ht="16" x14ac:dyDescent="0.2">
      <c r="A7" s="5" t="s">
        <v>58</v>
      </c>
      <c r="B7" s="54" t="str">
        <f>'AUTOS  NOTA 322'!B6:C6</f>
        <v>DEMANDA DIRECTA</v>
      </c>
      <c r="C7" s="54"/>
    </row>
    <row r="8" spans="1:3" ht="16" x14ac:dyDescent="0.2">
      <c r="A8" s="5" t="s">
        <v>163</v>
      </c>
      <c r="B8" s="54" t="str">
        <f>'AUTOS NOTA 325'!B9:C9</f>
        <v>PROBABLE</v>
      </c>
      <c r="C8" s="54"/>
    </row>
    <row r="9" spans="1:3" ht="16" x14ac:dyDescent="0.2">
      <c r="A9" s="7" t="s">
        <v>121</v>
      </c>
      <c r="B9" s="111">
        <f>'AUTOS NOTA 324-478'!B20:C20</f>
        <v>0</v>
      </c>
      <c r="C9" s="111"/>
    </row>
    <row r="10" spans="1:3" ht="16" x14ac:dyDescent="0.2">
      <c r="A10" s="5" t="s">
        <v>172</v>
      </c>
      <c r="B10" s="114">
        <v>0</v>
      </c>
      <c r="C10" s="114"/>
    </row>
    <row r="11" spans="1:3" ht="16" x14ac:dyDescent="0.2">
      <c r="A11" s="5" t="s">
        <v>173</v>
      </c>
      <c r="B11" s="54"/>
      <c r="C11" s="54"/>
    </row>
    <row r="12" spans="1:3" ht="16" x14ac:dyDescent="0.2">
      <c r="A12" s="5" t="s">
        <v>174</v>
      </c>
      <c r="B12" s="54"/>
      <c r="C12" s="54"/>
    </row>
    <row r="13" spans="1:3" ht="16" x14ac:dyDescent="0.2">
      <c r="A13" s="5" t="s">
        <v>175</v>
      </c>
      <c r="B13" s="113"/>
      <c r="C13" s="113"/>
    </row>
    <row r="14" spans="1:3" ht="16" x14ac:dyDescent="0.2">
      <c r="A14" s="5" t="s">
        <v>176</v>
      </c>
      <c r="B14" s="54"/>
      <c r="C14" s="54"/>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F34"/>
  <sheetViews>
    <sheetView zoomScaleNormal="100" workbookViewId="0">
      <selection activeCell="A15" sqref="A15"/>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67" t="s">
        <v>177</v>
      </c>
      <c r="B1" s="67"/>
      <c r="C1" s="67"/>
    </row>
    <row r="2" spans="1:6" ht="16" x14ac:dyDescent="0.2">
      <c r="A2" s="20" t="s">
        <v>52</v>
      </c>
      <c r="B2" s="87" t="str">
        <f>'AUTOS NOTA 321'!B2:C2</f>
        <v>S 017413673 APL 214710</v>
      </c>
      <c r="C2" s="88"/>
    </row>
    <row r="3" spans="1:6" ht="16" x14ac:dyDescent="0.2">
      <c r="A3" s="5" t="s">
        <v>54</v>
      </c>
      <c r="B3" s="54" t="str">
        <f>'AUTOS  NOTA 322'!B2:C2</f>
        <v xml:space="preserve"> 66170400300420250017100</v>
      </c>
      <c r="C3" s="54"/>
    </row>
    <row r="4" spans="1:6" ht="16" x14ac:dyDescent="0.2">
      <c r="A4" s="5" t="s">
        <v>55</v>
      </c>
      <c r="B4" s="54" t="str">
        <f>'AUTOS  NOTA 322'!B3:C3</f>
        <v>JUZGADO CUARTO CIVIL MUNICIPAL DE DOSQUEBRADAS</v>
      </c>
      <c r="C4" s="54"/>
    </row>
    <row r="5" spans="1:6" ht="16" x14ac:dyDescent="0.2">
      <c r="A5" s="5" t="s">
        <v>56</v>
      </c>
      <c r="B5" s="54" t="str">
        <f>'AUTOS  NOTA 322'!B4:C4</f>
        <v>1. Allianz Seguros S.A.
2. Cooperativa Quindiana de Transportadores Ltda, NIT 890000442-1
3. Juan Augusto Ríos Osorio, C.C. No. 10.225.828</v>
      </c>
      <c r="C5" s="54"/>
    </row>
    <row r="6" spans="1:6" ht="16" x14ac:dyDescent="0.2">
      <c r="A6" s="5" t="s">
        <v>57</v>
      </c>
      <c r="B6" s="54" t="str">
        <f>'AUTOS  NOTA 322'!B5:C5</f>
        <v>Compañía Colombiana de Transportes S.A. NIT 890000440-7</v>
      </c>
      <c r="C6" s="54"/>
    </row>
    <row r="7" spans="1:6" ht="16" x14ac:dyDescent="0.2">
      <c r="A7" s="5" t="s">
        <v>58</v>
      </c>
      <c r="B7" s="54" t="str">
        <f>'AUTOS  NOTA 322'!B6:C6</f>
        <v>DEMANDA DIRECTA</v>
      </c>
      <c r="C7" s="54"/>
    </row>
    <row r="8" spans="1:6" ht="16" x14ac:dyDescent="0.2">
      <c r="A8" s="5" t="s">
        <v>178</v>
      </c>
      <c r="B8" s="54" t="str">
        <f>'AUTOS NOTA 325'!B9:C9</f>
        <v>PROBABLE</v>
      </c>
      <c r="C8" s="54"/>
    </row>
    <row r="9" spans="1:6" ht="16" x14ac:dyDescent="0.2">
      <c r="A9" s="5" t="s">
        <v>179</v>
      </c>
      <c r="B9" s="54"/>
      <c r="C9" s="54"/>
    </row>
    <row r="10" spans="1:6" ht="111" customHeight="1" x14ac:dyDescent="0.2">
      <c r="A10" s="5" t="s">
        <v>180</v>
      </c>
      <c r="B10" s="54"/>
      <c r="C10" s="54"/>
    </row>
    <row r="11" spans="1:6" ht="21" customHeight="1" x14ac:dyDescent="0.2">
      <c r="A11" s="116"/>
      <c r="B11" s="116"/>
      <c r="C11" s="116"/>
      <c r="E11" t="s">
        <v>114</v>
      </c>
      <c r="F11" s="22">
        <v>0.7</v>
      </c>
    </row>
    <row r="12" spans="1:6" hidden="1" x14ac:dyDescent="0.2">
      <c r="A12" s="117"/>
      <c r="B12" s="117"/>
      <c r="C12" s="117"/>
      <c r="E12" t="s">
        <v>116</v>
      </c>
      <c r="F12" s="23">
        <v>0.3</v>
      </c>
    </row>
    <row r="13" spans="1:6" ht="19" x14ac:dyDescent="0.2">
      <c r="A13" s="118" t="s">
        <v>181</v>
      </c>
      <c r="B13" s="118"/>
      <c r="C13" s="118"/>
    </row>
    <row r="14" spans="1:6" ht="16" x14ac:dyDescent="0.2">
      <c r="A14" s="39" t="s">
        <v>117</v>
      </c>
      <c r="B14" s="92" t="s">
        <v>118</v>
      </c>
      <c r="C14" s="93"/>
    </row>
    <row r="15" spans="1:6" ht="32" x14ac:dyDescent="0.2">
      <c r="A15" s="21" t="s">
        <v>120</v>
      </c>
      <c r="B15" s="119">
        <f>((C17+C18+C20+C21+C25+C23+C27+C29+C24+C28)-C32)*C31*C33</f>
        <v>1000000000</v>
      </c>
      <c r="C15" s="119"/>
    </row>
    <row r="16" spans="1:6" ht="16" x14ac:dyDescent="0.2">
      <c r="A16" s="7" t="s">
        <v>121</v>
      </c>
      <c r="B16" s="104" t="s">
        <v>109</v>
      </c>
      <c r="C16" s="105"/>
    </row>
    <row r="17" spans="1:3" ht="16" x14ac:dyDescent="0.2">
      <c r="A17" s="107"/>
      <c r="B17" s="37" t="s">
        <v>110</v>
      </c>
      <c r="C17" s="32">
        <v>1000000000</v>
      </c>
    </row>
    <row r="18" spans="1:3" ht="16" x14ac:dyDescent="0.2">
      <c r="A18" s="108"/>
      <c r="B18" s="37" t="s">
        <v>111</v>
      </c>
      <c r="C18" s="32">
        <v>0</v>
      </c>
    </row>
    <row r="19" spans="1:3" x14ac:dyDescent="0.2">
      <c r="A19" s="108"/>
      <c r="B19" s="94" t="s">
        <v>122</v>
      </c>
      <c r="C19" s="95"/>
    </row>
    <row r="20" spans="1:3" ht="16" x14ac:dyDescent="0.2">
      <c r="A20" s="108"/>
      <c r="B20" s="37" t="s">
        <v>112</v>
      </c>
      <c r="C20" s="32">
        <v>0</v>
      </c>
    </row>
    <row r="21" spans="1:3" ht="32" x14ac:dyDescent="0.2">
      <c r="A21" s="108"/>
      <c r="B21" s="37" t="s">
        <v>123</v>
      </c>
      <c r="C21" s="32">
        <v>0</v>
      </c>
    </row>
    <row r="22" spans="1:3" x14ac:dyDescent="0.2">
      <c r="A22" s="108"/>
      <c r="B22" s="94" t="s">
        <v>124</v>
      </c>
      <c r="C22" s="95"/>
    </row>
    <row r="23" spans="1:3" ht="16" x14ac:dyDescent="0.2">
      <c r="A23" s="108"/>
      <c r="B23" s="37" t="s">
        <v>182</v>
      </c>
      <c r="C23" s="32">
        <v>0</v>
      </c>
    </row>
    <row r="24" spans="1:3" ht="16" x14ac:dyDescent="0.2">
      <c r="A24" s="108"/>
      <c r="B24" s="37" t="s">
        <v>110</v>
      </c>
      <c r="C24" s="32">
        <v>0</v>
      </c>
    </row>
    <row r="25" spans="1:3" ht="16" x14ac:dyDescent="0.2">
      <c r="A25" s="108"/>
      <c r="B25" s="37" t="s">
        <v>111</v>
      </c>
      <c r="C25" s="32">
        <v>0</v>
      </c>
    </row>
    <row r="26" spans="1:3" x14ac:dyDescent="0.2">
      <c r="A26" s="108"/>
      <c r="B26" s="94" t="s">
        <v>126</v>
      </c>
      <c r="C26" s="95"/>
    </row>
    <row r="27" spans="1:3" x14ac:dyDescent="0.2">
      <c r="A27" s="108"/>
      <c r="B27" s="37"/>
      <c r="C27" s="32"/>
    </row>
    <row r="28" spans="1:3" ht="16" x14ac:dyDescent="0.2">
      <c r="A28" s="108"/>
      <c r="B28" s="37" t="s">
        <v>110</v>
      </c>
      <c r="C28" s="32">
        <v>0</v>
      </c>
    </row>
    <row r="29" spans="1:3" ht="16" x14ac:dyDescent="0.2">
      <c r="A29" s="108"/>
      <c r="B29" s="37" t="s">
        <v>111</v>
      </c>
      <c r="C29" s="32">
        <v>0</v>
      </c>
    </row>
    <row r="30" spans="1:3" x14ac:dyDescent="0.2">
      <c r="A30" s="108"/>
      <c r="B30" s="94" t="s">
        <v>127</v>
      </c>
      <c r="C30" s="95"/>
    </row>
    <row r="31" spans="1:3" ht="16" x14ac:dyDescent="0.2">
      <c r="A31" s="108"/>
      <c r="B31" s="37" t="s">
        <v>128</v>
      </c>
      <c r="C31" s="33">
        <v>1</v>
      </c>
    </row>
    <row r="32" spans="1:3" ht="16" x14ac:dyDescent="0.2">
      <c r="A32" s="108"/>
      <c r="B32" s="37" t="s">
        <v>65</v>
      </c>
      <c r="C32" s="34">
        <v>0</v>
      </c>
    </row>
    <row r="33" spans="1:3" ht="16" x14ac:dyDescent="0.2">
      <c r="A33" s="108"/>
      <c r="B33" s="37" t="s">
        <v>130</v>
      </c>
      <c r="C33" s="33">
        <v>1</v>
      </c>
    </row>
    <row r="34" spans="1:3" ht="16" x14ac:dyDescent="0.2">
      <c r="A34" s="24" t="s">
        <v>131</v>
      </c>
      <c r="B34" s="115">
        <f>IFERROR(B15*(VLOOKUP(B14,E11:F13,2,0)),16666)</f>
        <v>16666</v>
      </c>
      <c r="C34" s="115"/>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Hoja2!$L$9:$L$13</xm:f>
          </x14:formula1>
          <xm:sqref>B27</xm:sqref>
        </x14:dataValidation>
        <x14:dataValidation type="list" allowBlank="1" showInputMessage="1" showErrorMessage="1" xr:uid="{00000000-0002-0000-0600-000001000000}">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66</v>
      </c>
      <c r="B1" t="s">
        <v>70</v>
      </c>
      <c r="C1" s="9" t="s">
        <v>72</v>
      </c>
      <c r="D1" s="9" t="s">
        <v>183</v>
      </c>
      <c r="E1" s="3" t="s">
        <v>79</v>
      </c>
      <c r="F1" s="2" t="s">
        <v>114</v>
      </c>
      <c r="G1" s="4">
        <v>0</v>
      </c>
      <c r="H1" t="s">
        <v>184</v>
      </c>
      <c r="I1" t="s">
        <v>185</v>
      </c>
      <c r="K1" t="s">
        <v>186</v>
      </c>
      <c r="L1" s="30" t="s">
        <v>187</v>
      </c>
      <c r="M1" t="s">
        <v>67</v>
      </c>
      <c r="N1" t="s">
        <v>114</v>
      </c>
      <c r="O1" t="s">
        <v>188</v>
      </c>
    </row>
    <row r="2" spans="1:15" x14ac:dyDescent="0.2">
      <c r="A2" t="s">
        <v>67</v>
      </c>
      <c r="B2" t="s">
        <v>82</v>
      </c>
      <c r="C2" t="s">
        <v>189</v>
      </c>
      <c r="D2" s="2" t="s">
        <v>190</v>
      </c>
      <c r="E2" s="1" t="s">
        <v>191</v>
      </c>
      <c r="F2" s="2" t="s">
        <v>118</v>
      </c>
      <c r="G2" s="4">
        <v>0.7</v>
      </c>
      <c r="H2" t="s">
        <v>25</v>
      </c>
      <c r="I2" t="s">
        <v>192</v>
      </c>
      <c r="K2" t="s">
        <v>10</v>
      </c>
      <c r="L2" s="30" t="s">
        <v>63</v>
      </c>
      <c r="M2" t="s">
        <v>193</v>
      </c>
      <c r="N2" t="s">
        <v>116</v>
      </c>
      <c r="O2" t="s">
        <v>82</v>
      </c>
    </row>
    <row r="3" spans="1:15" x14ac:dyDescent="0.2">
      <c r="A3" t="s">
        <v>193</v>
      </c>
      <c r="C3" t="s">
        <v>194</v>
      </c>
      <c r="D3" s="2" t="s">
        <v>195</v>
      </c>
      <c r="E3" s="1" t="s">
        <v>196</v>
      </c>
      <c r="F3" s="2" t="s">
        <v>116</v>
      </c>
      <c r="G3" s="4">
        <v>0.3</v>
      </c>
      <c r="H3" t="s">
        <v>197</v>
      </c>
      <c r="I3" t="s">
        <v>198</v>
      </c>
      <c r="L3" s="30" t="s">
        <v>199</v>
      </c>
      <c r="M3" t="s">
        <v>200</v>
      </c>
      <c r="N3" t="s">
        <v>118</v>
      </c>
    </row>
    <row r="4" spans="1:15" x14ac:dyDescent="0.2">
      <c r="A4" t="s">
        <v>200</v>
      </c>
      <c r="C4" t="s">
        <v>73</v>
      </c>
      <c r="E4" s="1" t="s">
        <v>201</v>
      </c>
      <c r="H4" t="s">
        <v>202</v>
      </c>
      <c r="I4" t="s">
        <v>30</v>
      </c>
      <c r="L4" t="s">
        <v>203</v>
      </c>
    </row>
    <row r="5" spans="1:15" x14ac:dyDescent="0.2">
      <c r="A5" t="s">
        <v>204</v>
      </c>
      <c r="E5" s="1" t="s">
        <v>205</v>
      </c>
      <c r="H5" t="s">
        <v>206</v>
      </c>
      <c r="I5" t="s">
        <v>207</v>
      </c>
      <c r="L5" s="30" t="s">
        <v>208</v>
      </c>
    </row>
    <row r="6" spans="1:15" x14ac:dyDescent="0.2">
      <c r="E6" s="1" t="s">
        <v>209</v>
      </c>
      <c r="I6" t="s">
        <v>210</v>
      </c>
      <c r="L6" s="30" t="s">
        <v>211</v>
      </c>
    </row>
    <row r="7" spans="1:15" x14ac:dyDescent="0.2">
      <c r="E7" s="1" t="s">
        <v>80</v>
      </c>
      <c r="I7" t="s">
        <v>212</v>
      </c>
      <c r="L7" s="30" t="s">
        <v>213</v>
      </c>
    </row>
    <row r="8" spans="1:15" x14ac:dyDescent="0.2">
      <c r="E8" s="1" t="s">
        <v>214</v>
      </c>
      <c r="L8" s="30" t="s">
        <v>124</v>
      </c>
    </row>
    <row r="9" spans="1:15" x14ac:dyDescent="0.2">
      <c r="L9" s="30" t="s">
        <v>215</v>
      </c>
    </row>
    <row r="10" spans="1:15" x14ac:dyDescent="0.2">
      <c r="L10" s="30" t="s">
        <v>216</v>
      </c>
    </row>
    <row r="11" spans="1:15" x14ac:dyDescent="0.2">
      <c r="L11" s="30" t="s">
        <v>217</v>
      </c>
    </row>
    <row r="12" spans="1:15" x14ac:dyDescent="0.2">
      <c r="L12" s="30" t="s">
        <v>218</v>
      </c>
    </row>
    <row r="13" spans="1:15" x14ac:dyDescent="0.2">
      <c r="L13" s="30" t="s">
        <v>12</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42B2C-73B7-41BE-BDF3-25E40F95C720}">
  <ds:schemaRefs>
    <ds:schemaRef ds:uri="http://schemas.microsoft.com/sharepoint/v3/contenttype/forms"/>
  </ds:schemaRefs>
</ds:datastoreItem>
</file>

<file path=customXml/itemProps2.xml><?xml version="1.0" encoding="utf-8"?>
<ds:datastoreItem xmlns:ds="http://schemas.openxmlformats.org/officeDocument/2006/customXml" ds:itemID="{1A1CE327-63D9-4880-AA17-262311C125A3}">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Eliana Sofia Paz Chamorro</cp:lastModifiedBy>
  <cp:revision/>
  <dcterms:created xsi:type="dcterms:W3CDTF">2020-12-07T14:41:17Z</dcterms:created>
  <dcterms:modified xsi:type="dcterms:W3CDTF">2025-08-27T18:23:38Z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