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2"/>
  <workbookPr codeName="ThisWorkbook"/>
  <mc:AlternateContent xmlns:mc="http://schemas.openxmlformats.org/markup-compatibility/2006">
    <mc:Choice Requires="x15">
      <x15ac:absPath xmlns:x15ac="http://schemas.microsoft.com/office/spreadsheetml/2010/11/ac" url="C:\Users\melis\Downloads\"/>
    </mc:Choice>
  </mc:AlternateContent>
  <xr:revisionPtr revIDLastSave="2" documentId="8_{1C209C77-88B3-4F72-BC49-84A1F337F25B}" xr6:coauthVersionLast="47" xr6:coauthVersionMax="47" xr10:uidLastSave="{5E8F84CF-4E0D-4B27-84CC-DEA4D945A936}"/>
  <bookViews>
    <workbookView xWindow="-108" yWindow="-108" windowWidth="23256" windowHeight="12456"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<sst xmlns="http://schemas.openxmlformats.org/spreadsheetml/2006/main" count="193" uniqueCount="152">
  <si>
    <t>SOLICITUD DE ANTECEDENTES -ABOGADO EXTERNO-</t>
  </si>
  <si>
    <t>Radicado(23 digitos)</t>
  </si>
  <si>
    <t>05001310501220240004300</t>
  </si>
  <si>
    <t>Juzgado</t>
  </si>
  <si>
    <t>012 LABORAL CIRCUITO MEDELLIN</t>
  </si>
  <si>
    <t>Demandado</t>
  </si>
  <si>
    <t>COLFONDOS Y OTRO</t>
  </si>
  <si>
    <t xml:space="preserve">Demandante </t>
  </si>
  <si>
    <t>MARIA ADELAIDA RESTREPO URIBE. C.C: 43.744.736</t>
  </si>
  <si>
    <t>Tipo de vinculacion compañía</t>
  </si>
  <si>
    <t>LLAMADA EN GARANTIA</t>
  </si>
  <si>
    <t>Nombre de lesionado o muerto (s)</t>
  </si>
  <si>
    <t>N/A</t>
  </si>
  <si>
    <t>Fecha de los hechos</t>
  </si>
  <si>
    <t>02/01/2000</t>
  </si>
  <si>
    <t>Fecha de solicitud audiencia prejudicial</t>
  </si>
  <si>
    <t>Fecha de audiencia prejudicial</t>
  </si>
  <si>
    <t>AMPARO A AFECTAR</t>
  </si>
  <si>
    <t>SEGURO PREVISIONAL - PÓLIZA DE INVALIDEZ Y SOBREVIVENCIA NO. 0209000001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</si>
  <si>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</si>
  <si>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MARIA ADELAIDA RESTREPO URIBE, IDENTIFICADA CON LA C.C: 43.744.736, NACIÓ EL 02/08/1974. SE AFILIÓ AL RAIS EN COLFONDOS S.A. EN FEBRERO DEL 2000. QUE ANTES DE DICHA FECHA, NO TUVO NINGUNA AFILIACIÓN AL SISTEMA GENERAL DE PENSIONES. QUE CUANDO CELEBRÓ EL CONTRATO DE TRABAJO CON LA UNIVERSIDAD CATÓLICA DE ORIENTE, LE FUE ENTREGADO UN FORMATO DE VINCULACIÓN A COLFONDOS S.A., EL CUAL SU EMPLEADOR LE DIJO QUE TENÍA QUE FIRMAR PARA PODER ESTAR VINCULADA AL SISTEMA GENERAL DE SEGURIDAD SOCIAL. QUE LA DEMANDANTE NUNCA RECIBIÓ ASESORÍA POR PARTE DE COLFONDOS S.A. AL MOMENTO DE SU VINCULACIÓN AL FONDO. A ELLA NO LE SUMINISTRARON INFORMACIÓN SOBRE LAS VENTAJAS Y DESVENTAJAS DE CADA UNO DE LOS REGÍMENES PENSIONALES, TAMPOCO LAS CARACTERÍSTICAS DE CADA UNO DE ELLOS. NUNCA LE EXPLICARON CÓMO SE LIQUIDABAN LAS PRESTACIONES PENSIONALES EN UNO Y OTRO RÉGIMEN, NI CUÁL ERA EL CAPITAL NECESARIO PARA FINANCIAR LA PENSIÓN EN EL RÉGIMEN DE AHORRO INDIVIDUAL CON SOLIDARIDAD. EN FEBRERO DE 2005 REALIZÓ TRASLADO A PROTECCIÓN S.A, QUIEN TAMPOCO LE BRINDO LA DEBIDA ASESORÍA. EL 12/02/2024 ELEVÓ RECLAMACIÓN ADMINISTRATIVA ANTE COLPENSIONES, SOLICITANDO EL TRASLADO, LO CUAL FUE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</si>
  <si>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</si>
  <si>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</si>
  <si>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</si>
  <si>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</si>
  <si>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</si>
  <si>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</si>
  <si>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</si>
  <si>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</si>
  <si>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</si>
  <si>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</si>
  <si>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</si>
  <si>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</si>
  <si>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</si>
  <si>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</si>
  <si>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</si>
  <si>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</si>
  <si>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</si>
  <si>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</si>
  <si>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</si>
  <si>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</si>
  <si>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</si>
  <si>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</si>
  <si>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</si>
  <si>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</si>
  <si>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</si>
  <si>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</si>
  <si>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</si>
  <si>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</si>
  <si>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</si>
  <si>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</si>
  <si>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</si>
  <si>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</si>
  <si>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</si>
  <si>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</si>
  <si>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</si>
  <si>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</si>
  <si>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</si>
  <si>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</si>
  <si>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</si>
  <si>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</si>
  <si>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</si>
  <si>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</si>
  <si>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</si>
  <si>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</si>
  <si>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</si>
  <si>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</si>
  <si>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</si>
  <si>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</si>
  <si>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</si>
  <si>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</si>
  <si>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</si>
  <si>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</si>
  <si>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</si>
  <si>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</si>
  <si>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</si>
  <si>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</si>
  <si>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</si>
  <si>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</si>
  <si>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</si>
  <si>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</si>
  <si>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</si>
  <si>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</si>
  <si>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AJR2847</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</si>
  <si>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</si>
  <si>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</si>
  <si>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</si>
  <si>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</si>
  <si>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</si>
  <si>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</si>
  <si>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vinculada al RAIS desde el 02/01/2000 hasta la fecha (ii) Las consecuencias de la ineficacia que se pretende en la demanda son frente a la afiliación al RAIS efectuado por el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</si>
  <si>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</si>
  <si>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</si>
  <si>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</si>
  <si>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</si>
  <si>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</si>
  <si>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</si>
  <si>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</si>
  <si>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</si>
  <si>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</si>
  <si>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</si>
  <si>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EXCEPCIONES DE MÉRITO FRENTE A LA DEMANDA: 1.	LAS EXCEPCIONES FORMULADAS POR LA ENTIDAD QUE EFECTUÓ EL LLAMAMIENTO EN GARANTÍA A MI PROCURADA 2.	ABUSO DEL DERECHO POR PARTE DE COLFONDOS S.A. AL LLAMAR EN GARANTÍA A ALLIANZ SEGUROS DE VIDA S.A. AÚN CUANDO LA AFP TIENE PLENO CONOCIMIENTO QUE NO LE ASISTE EL DERECHO DE OBTENER LA DEVOLUCIÓN Y/O RESTITUCIÓN DE LA PRIMA. 3.	AL NO PROSPERAR LAS PRETENSIONES DEL LLAMAMIENTO EN GARANTÍA, LAS AGENCIAS EN DERECHO A FAVOR DE ALLIANZ SEGUROS DE VIDA S.A. DEBEN LIQUIDARSE POR UN VALOR IGUAL AL ASUMIDO QUE COMPENSE EL ESFUERZO REALIZADO Y LA AFECTACIÓN PATRIMONIAL QUE IMPLICÓ LA CAUSA. 4.	INEXISTENCIA DE OBLIGACIÓN DE RESTITUCIÓN DE LA PRIMA DEL SEGURO PREVISIONAL AL ESTAR DEBIDAMENTE DEVENGADA DEBIDO AL RIESGO ASUMIDO. 5.	INEXISTENCIA DE OBLIGACIÓN A CARGO DE ALLIANZ SEGUROS DE VIDA S.A. POR CUANTO LA PRIMA DEBE PAGARSE CON LOS RECURSO PROPIOS DE LA AFP CUANDO SE DECLARA LA INEFICACIA DE TRASLADO. 6.	INEXISTENCIA RESPONSABILIDAD DE AFP DEVOLVER LAS PRIMAS DE SEGURO PREVISIONAL A COLPENSIONES SI SE DECLARA LA INEFICACIA DE TRASLADO, POR CUANTO EL PAGO DE ESTAS ES UNA SITUACIÓN QUE SE CONSOLIDÓ EN EL TIEMPO Y NO ES POSIBLE RETROTRAER (SU 107 DE 2024)   7.	IMPOSIBILIDAD DE SOLICITAR LA DECLARATORIA DE INEFICACIA DE AFILIACIÓN AL RAIS CUANDO EL DEMANDANTE NUNCA PRESENTÓ AFILIACIÓN AL REGIMEN DE PRIMA MEDIA CON PRESTACIÓN DEFINIDA. 8. IMPOSIBILIDAD DE QUE SE DECLARE LA INEFICACIA DE TRASLADO PENSIONAL CUANDO EL DEMANDANTE NO PRESENTÓ AFILIACIÓN INICIAL A UNA ENTIDAD PERTENECIENTE AL RPM 9.	AFILIACIÓN LIBRE Y ESPONTÁNEA DE LA SEÑORA MARIA ADELAIDA RESTREPO URIBE AL RÉGIMEN DE AHORRO INDIVIDIAL CON SOLIDARIDAD 10.	ERROR DE DERECHO NO VICIA EL CONSENTIMIENTO 11.	PROHIBICIÓN DEL TRASLADO DEL RÉGIMEN DE AHORRO INDIVIDUAL CON SOLIDARIDAD AL RÉGIMEN DE PRIMA MEDIA CON PRESTACIÓN DEFINIDA 12.	EL TRASLADO ENTRE ADMINISTRADORAS DEL RAIS DENOTA LA VOLUNTAD DEL AFILIADO DE PERMANECER EN EL RÉGIMEN DE AHORRO INDIVIDUAL CON SOLIDARIDAD Y CONSIGO, SE CONFIGURA UN ACTO DE RELACIONAMIENTO QUE PRESUPONE EL CONOCIMIENTO DEL FUNCIONAMIENTO DE DICHO RÉGIMEN 13. INEXISTENCIA DE LA OBLIGACIÓN DE DEVOLVER EL SEGURO PREVISIONAL CUANDO SE DECLARA LA NULIDAD Y/O INEFICACIA DE LA AFILIACIÓN POR FALTA DE CAUSA Y PORQUE AFECTA DERECHOS DE TERCEROS DE BUENA FE 14.	PRESCRIPCION 15.	BUENA FE 16.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</si>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</sst>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31" sqref="B31"/>
    </sheetView>
  </sheetViews>
  <sheetFormatPr defaultColWidth="0" defaultRowHeight="14.4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8" t="s">
        <v>10</v>
      </c>
      <c r="C6" s="38"/>
    </row>
    <row r="7" spans="1:3">
      <c r="A7" s="5" t="s">
        <v>11</v>
      </c>
      <c r="B7" s="38" t="s">
        <v>12</v>
      </c>
      <c r="C7" s="38"/>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9" t="s">
        <v>19</v>
      </c>
      <c r="B12" s="38" t="s">
        <v>20</v>
      </c>
      <c r="C12" s="38"/>
    </row>
    <row r="13" spans="1:3" ht="30" customHeight="1">
      <c r="A13" s="39"/>
      <c r="B13" s="38"/>
      <c r="C13" s="38"/>
    </row>
    <row r="14" spans="1:3" ht="73.5" customHeight="1">
      <c r="A14" s="39"/>
      <c r="B14" s="38"/>
      <c r="C14" s="38"/>
    </row>
    <row r="15" spans="1:3" ht="28.9">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8" t="s">
        <v>30</v>
      </c>
      <c r="C24" s="38"/>
    </row>
    <row r="25" spans="1:3">
      <c r="A25" s="5" t="s">
        <v>31</v>
      </c>
      <c r="B25" s="38" t="s">
        <v>32</v>
      </c>
      <c r="C25" s="38"/>
    </row>
    <row r="26" spans="1:3">
      <c r="A26" s="5" t="s">
        <v>33</v>
      </c>
      <c r="B26" s="38">
        <v>209000001</v>
      </c>
      <c r="C26" s="38"/>
    </row>
    <row r="27" spans="1:3">
      <c r="A27" s="5" t="s">
        <v>34</v>
      </c>
      <c r="B27" s="35">
        <v>45789</v>
      </c>
      <c r="C27" s="36"/>
    </row>
    <row r="28" spans="1:3">
      <c r="A28" s="5" t="s">
        <v>35</v>
      </c>
      <c r="B28" s="35">
        <v>45789</v>
      </c>
      <c r="C28" s="36"/>
    </row>
    <row r="29" spans="1:3">
      <c r="A29" s="5" t="s">
        <v>36</v>
      </c>
      <c r="B29" s="37">
        <v>45803</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4.45"/>
  <cols>
    <col min="1" max="1" width="44.42578125" customWidth="1"/>
    <col min="2" max="2" width="25.85546875" customWidth="1"/>
    <col min="3" max="3" width="100.7109375" customWidth="1"/>
    <col min="4" max="16384" width="11.42578125" hidden="1"/>
  </cols>
  <sheetData>
    <row r="1" spans="1:3" ht="18">
      <c r="A1" s="64" t="s">
        <v>37</v>
      </c>
      <c r="B1" s="64"/>
      <c r="C1" s="64"/>
    </row>
    <row r="2" spans="1:3">
      <c r="A2" s="13" t="s">
        <v>38</v>
      </c>
      <c r="B2" s="65" t="s">
        <v>39</v>
      </c>
      <c r="C2" s="66"/>
    </row>
    <row r="3" spans="1:3">
      <c r="A3" s="5" t="s">
        <v>1</v>
      </c>
      <c r="B3" s="38" t="str">
        <f>'GENERALES NOTA 322'!B2:C2</f>
        <v>05001310501220240004300</v>
      </c>
      <c r="C3" s="38"/>
    </row>
    <row r="4" spans="1:3">
      <c r="A4" s="5" t="s">
        <v>3</v>
      </c>
      <c r="B4" s="38" t="str">
        <f>'GENERALES NOTA 322'!B3:C3</f>
        <v>012 LABORAL CIRCUITO MEDELLIN</v>
      </c>
      <c r="C4" s="38"/>
    </row>
    <row r="5" spans="1:3">
      <c r="A5" s="5" t="s">
        <v>5</v>
      </c>
      <c r="B5" s="38" t="str">
        <f>'GENERALES NOTA 322'!B4:C4</f>
        <v>COLFONDOS Y OTRO</v>
      </c>
      <c r="C5" s="38"/>
    </row>
    <row r="6" spans="1:3">
      <c r="A6" s="5" t="s">
        <v>7</v>
      </c>
      <c r="B6" s="38" t="str">
        <f>'GENERALES NOTA 322'!B5:C5</f>
        <v>MARIA ADELAIDA RESTREPO URIBE. C.C: 43.744.736</v>
      </c>
      <c r="C6" s="38"/>
    </row>
    <row r="7" spans="1:3">
      <c r="A7" s="5" t="s">
        <v>9</v>
      </c>
      <c r="B7" s="38" t="str">
        <f>'GENERALES NOTA 322'!B6:C6</f>
        <v>LLAMADA EN GARANTIA</v>
      </c>
      <c r="C7" s="38"/>
    </row>
    <row r="8" spans="1:3">
      <c r="A8" s="13" t="s">
        <v>40</v>
      </c>
      <c r="B8" s="38"/>
      <c r="C8" s="38"/>
    </row>
    <row r="9" spans="1:3">
      <c r="A9" s="13" t="s">
        <v>17</v>
      </c>
      <c r="B9" s="38"/>
      <c r="C9" s="38"/>
    </row>
    <row r="10" spans="1:3">
      <c r="A10" s="13" t="s">
        <v>41</v>
      </c>
      <c r="B10" s="65"/>
      <c r="C10" s="67"/>
    </row>
    <row r="11" spans="1:3">
      <c r="A11" s="13" t="s">
        <v>42</v>
      </c>
      <c r="B11" s="65"/>
      <c r="C11" s="66"/>
    </row>
    <row r="12" spans="1:3">
      <c r="A12" s="13" t="s">
        <v>43</v>
      </c>
      <c r="B12" s="52"/>
      <c r="C12" s="53"/>
    </row>
    <row r="13" spans="1:3">
      <c r="A13" s="13" t="s">
        <v>44</v>
      </c>
      <c r="B13" s="38"/>
      <c r="C13" s="38"/>
    </row>
    <row r="14" spans="1:3">
      <c r="A14" s="13" t="s">
        <v>45</v>
      </c>
      <c r="B14" s="38"/>
      <c r="C14" s="38"/>
    </row>
    <row r="15" spans="1:3">
      <c r="A15" s="13" t="s">
        <v>46</v>
      </c>
      <c r="B15" s="38"/>
      <c r="C15" s="38"/>
    </row>
    <row r="16" spans="1:3">
      <c r="A16" s="62" t="s">
        <v>47</v>
      </c>
      <c r="B16" s="38"/>
      <c r="C16" s="38"/>
    </row>
    <row r="17" spans="1:3">
      <c r="A17" s="63"/>
      <c r="B17" s="9" t="s">
        <v>48</v>
      </c>
      <c r="C17" s="10" t="s">
        <v>49</v>
      </c>
    </row>
    <row r="18" spans="1:3">
      <c r="A18" s="63"/>
      <c r="B18" s="11"/>
      <c r="C18" s="11"/>
    </row>
    <row r="19" spans="1:3">
      <c r="A19" s="63"/>
      <c r="B19" s="11"/>
      <c r="C19" s="11"/>
    </row>
    <row r="20" spans="1:3">
      <c r="A20" s="63"/>
      <c r="B20" s="11"/>
      <c r="C20" s="11"/>
    </row>
    <row r="21" spans="1:3">
      <c r="A21" s="13" t="s">
        <v>50</v>
      </c>
      <c r="B21" s="38"/>
      <c r="C21" s="38"/>
    </row>
    <row r="22" spans="1:3">
      <c r="A22" s="13" t="s">
        <v>51</v>
      </c>
      <c r="B22" s="52"/>
      <c r="C22" s="53"/>
    </row>
    <row r="23" spans="1:3">
      <c r="A23" s="13" t="s">
        <v>52</v>
      </c>
      <c r="B23" s="38"/>
      <c r="C23" s="38"/>
    </row>
    <row r="24" spans="1:3">
      <c r="A24" s="13" t="s">
        <v>53</v>
      </c>
      <c r="B24" s="38"/>
      <c r="C24" s="38"/>
    </row>
    <row r="25" spans="1:3">
      <c r="A25" s="13" t="s">
        <v>54</v>
      </c>
      <c r="B25" s="38"/>
      <c r="C25" s="38"/>
    </row>
    <row r="26" spans="1:3">
      <c r="A26" s="12" t="s">
        <v>55</v>
      </c>
      <c r="B26" s="38"/>
      <c r="C26" s="38"/>
    </row>
    <row r="27" spans="1:3">
      <c r="A27" s="61" t="s">
        <v>56</v>
      </c>
      <c r="B27" s="61"/>
      <c r="C27" s="61"/>
    </row>
    <row r="28" spans="1:3" ht="14.45" customHeight="1">
      <c r="A28" s="56" t="s">
        <v>57</v>
      </c>
      <c r="B28" s="57"/>
      <c r="C28" s="31"/>
    </row>
    <row r="29" spans="1:3" ht="14.45" customHeight="1">
      <c r="A29" s="58" t="s">
        <v>58</v>
      </c>
      <c r="B29" s="59"/>
      <c r="C29" s="31"/>
    </row>
    <row r="30" spans="1:3" ht="14.45" customHeight="1">
      <c r="A30" s="58" t="s">
        <v>59</v>
      </c>
      <c r="B30" s="59"/>
      <c r="C30" s="32"/>
    </row>
    <row r="31" spans="1:3" ht="14.45" customHeight="1">
      <c r="A31" s="58" t="s">
        <v>60</v>
      </c>
      <c r="B31" s="59"/>
      <c r="C31" s="31"/>
    </row>
    <row r="32" spans="1:3">
      <c r="A32" s="58" t="s">
        <v>61</v>
      </c>
      <c r="B32" s="59"/>
      <c r="C32" s="31"/>
    </row>
    <row r="33" spans="1:3" ht="14.45" customHeight="1">
      <c r="A33" s="58" t="s">
        <v>62</v>
      </c>
      <c r="B33" s="59"/>
      <c r="C33" s="31"/>
    </row>
    <row r="34" spans="1:3" ht="14.45" customHeight="1">
      <c r="A34" s="58" t="s">
        <v>63</v>
      </c>
      <c r="B34" s="59"/>
      <c r="C34" s="33"/>
    </row>
    <row r="35" spans="1:3">
      <c r="A35" s="56" t="s">
        <v>64</v>
      </c>
      <c r="B35" s="57"/>
      <c r="C35" s="34"/>
    </row>
    <row r="36" spans="1:3">
      <c r="A36" s="60" t="s">
        <v>65</v>
      </c>
      <c r="B36" s="60"/>
      <c r="C36" s="60"/>
    </row>
    <row r="37" spans="1:3">
      <c r="A37" s="54" t="s">
        <v>66</v>
      </c>
      <c r="B37" s="54"/>
      <c r="C37" s="11"/>
    </row>
    <row r="38" spans="1:3">
      <c r="A38" s="54" t="s">
        <v>67</v>
      </c>
      <c r="B38" s="54"/>
      <c r="C38" s="11"/>
    </row>
    <row r="39" spans="1:3">
      <c r="A39" s="54" t="s">
        <v>68</v>
      </c>
      <c r="B39" s="54"/>
      <c r="C39" s="11"/>
    </row>
    <row r="40" spans="1:3">
      <c r="A40" s="54" t="s">
        <v>69</v>
      </c>
      <c r="B40" s="54"/>
      <c r="C40" s="11"/>
    </row>
    <row r="41" spans="1:3">
      <c r="A41" s="54" t="s">
        <v>70</v>
      </c>
      <c r="B41" s="54"/>
      <c r="C41" s="11"/>
    </row>
    <row r="42" spans="1:3">
      <c r="A42" s="54" t="s">
        <v>71</v>
      </c>
      <c r="B42" s="54"/>
      <c r="C42" s="11"/>
    </row>
    <row r="43" spans="1:3">
      <c r="A43" s="54" t="s">
        <v>72</v>
      </c>
      <c r="B43" s="54"/>
      <c r="C43" s="11"/>
    </row>
    <row r="44" spans="1:3">
      <c r="A44" s="54" t="s">
        <v>73</v>
      </c>
      <c r="B44" s="54"/>
      <c r="C44" s="11"/>
    </row>
    <row r="45" spans="1:3">
      <c r="A45" s="54" t="s">
        <v>74</v>
      </c>
      <c r="B45" s="54"/>
      <c r="C45" s="11"/>
    </row>
    <row r="46" spans="1:3">
      <c r="A46" s="54" t="s">
        <v>75</v>
      </c>
      <c r="B46" s="54"/>
      <c r="C46" s="11"/>
    </row>
    <row r="47" spans="1:3">
      <c r="A47" s="54" t="s">
        <v>76</v>
      </c>
      <c r="B47" s="54"/>
      <c r="C47" s="11"/>
    </row>
    <row r="48" spans="1:3">
      <c r="A48" s="54" t="s">
        <v>77</v>
      </c>
      <c r="B48" s="54"/>
      <c r="C48" s="11"/>
    </row>
    <row r="49" spans="1:3">
      <c r="A49" s="54" t="s">
        <v>78</v>
      </c>
      <c r="B49" s="54"/>
      <c r="C49" s="11"/>
    </row>
    <row r="50" spans="1:3">
      <c r="A50" s="54" t="s">
        <v>79</v>
      </c>
      <c r="B50" s="54"/>
      <c r="C50" s="11"/>
    </row>
    <row r="51" spans="1:3">
      <c r="A51" s="54" t="s">
        <v>80</v>
      </c>
      <c r="B51" s="54"/>
      <c r="C51" s="11"/>
    </row>
    <row r="52" spans="1:3">
      <c r="A52" s="54" t="s">
        <v>81</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9" zoomScaleNormal="100" workbookViewId="0">
      <selection activeCell="A34" sqref="A34"/>
    </sheetView>
  </sheetViews>
  <sheetFormatPr defaultColWidth="0" defaultRowHeight="14.4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
      <c r="A1" s="64" t="s">
        <v>82</v>
      </c>
      <c r="B1" s="64"/>
      <c r="C1" s="64"/>
    </row>
    <row r="2" spans="1:6">
      <c r="A2" s="20" t="s">
        <v>38</v>
      </c>
      <c r="B2" s="72" t="s">
        <v>83</v>
      </c>
      <c r="C2" s="73"/>
    </row>
    <row r="3" spans="1:6">
      <c r="A3" s="21" t="s">
        <v>1</v>
      </c>
      <c r="B3" s="74" t="str">
        <f>'GENERALES NOTA 322'!B2:C2</f>
        <v>05001310501220240004300</v>
      </c>
      <c r="C3" s="74"/>
    </row>
    <row r="4" spans="1:6">
      <c r="A4" s="21" t="s">
        <v>3</v>
      </c>
      <c r="B4" s="74" t="str">
        <f>'GENERALES NOTA 322'!B3:C3</f>
        <v>012 LABORAL CIRCUITO MEDELLIN</v>
      </c>
      <c r="C4" s="74"/>
    </row>
    <row r="5" spans="1:6">
      <c r="A5" s="21" t="s">
        <v>5</v>
      </c>
      <c r="B5" s="74" t="str">
        <f>'GENERALES NOTA 322'!B4:C4</f>
        <v>COLFONDOS Y OTRO</v>
      </c>
      <c r="C5" s="74"/>
    </row>
    <row r="6" spans="1:6" ht="14.45" customHeight="1">
      <c r="A6" s="21" t="s">
        <v>7</v>
      </c>
      <c r="B6" s="74" t="str">
        <f>'GENERALES NOTA 322'!B5:C5</f>
        <v>MARIA ADELAIDA RESTREPO URIBE. C.C: 43.744.736</v>
      </c>
      <c r="C6" s="74"/>
    </row>
    <row r="7" spans="1:6">
      <c r="A7" s="21" t="s">
        <v>9</v>
      </c>
      <c r="B7" s="74" t="str">
        <f>'GENERALES NOTA 322'!B6:C6</f>
        <v>LLAMADA EN GARANTIA</v>
      </c>
      <c r="C7" s="74"/>
    </row>
    <row r="8" spans="1:6" ht="28.9">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84</v>
      </c>
      <c r="C13" s="24"/>
    </row>
    <row r="14" spans="1:6">
      <c r="A14" s="75"/>
      <c r="B14" s="22" t="s">
        <v>85</v>
      </c>
      <c r="C14" s="24"/>
      <c r="E14" t="s">
        <v>86</v>
      </c>
      <c r="F14" s="17">
        <v>0.7</v>
      </c>
    </row>
    <row r="15" spans="1:6">
      <c r="A15" s="23" t="s">
        <v>87</v>
      </c>
      <c r="B15" s="72" t="s">
        <v>88</v>
      </c>
      <c r="C15" s="73"/>
    </row>
    <row r="16" spans="1:6" ht="15" customHeight="1">
      <c r="A16" s="21" t="s">
        <v>89</v>
      </c>
      <c r="B16" s="70" t="s">
        <v>90</v>
      </c>
      <c r="C16" s="71"/>
    </row>
    <row r="17" spans="1:3" ht="28.5" customHeight="1">
      <c r="A17" s="14" t="s">
        <v>91</v>
      </c>
      <c r="B17" s="80">
        <f>((C19+C20+C22+C23)-C26)*C25*C27</f>
        <v>0</v>
      </c>
      <c r="C17" s="80"/>
    </row>
    <row r="18" spans="1:3">
      <c r="A18" s="23" t="s">
        <v>92</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84</v>
      </c>
      <c r="C22" s="19">
        <v>0</v>
      </c>
    </row>
    <row r="23" spans="1:3" ht="28.9">
      <c r="A23" s="87"/>
      <c r="B23" s="22" t="s">
        <v>93</v>
      </c>
      <c r="C23" s="19">
        <v>0</v>
      </c>
    </row>
    <row r="24" spans="1:3">
      <c r="A24" s="87"/>
      <c r="B24" s="76" t="s">
        <v>94</v>
      </c>
      <c r="C24" s="77"/>
    </row>
    <row r="25" spans="1:3">
      <c r="A25" s="25"/>
      <c r="B25" s="22" t="s">
        <v>95</v>
      </c>
      <c r="C25" s="26">
        <v>0</v>
      </c>
    </row>
    <row r="26" spans="1:3">
      <c r="A26" s="27"/>
      <c r="B26" s="22" t="s">
        <v>42</v>
      </c>
      <c r="C26" s="28">
        <v>0</v>
      </c>
    </row>
    <row r="27" spans="1:3">
      <c r="A27" s="27"/>
      <c r="B27" s="22" t="s">
        <v>96</v>
      </c>
      <c r="C27" s="26">
        <v>0</v>
      </c>
    </row>
    <row r="28" spans="1:3">
      <c r="A28" s="18" t="s">
        <v>97</v>
      </c>
      <c r="B28" s="80">
        <f>IFERROR(B17*(VLOOKUP(B15,Hoja2!$G$1:$H$6,2,0)),16666)</f>
        <v>16666</v>
      </c>
      <c r="C28" s="80"/>
    </row>
    <row r="29" spans="1:3" ht="28.9">
      <c r="A29" s="21" t="s">
        <v>98</v>
      </c>
      <c r="B29" s="81" t="s">
        <v>99</v>
      </c>
      <c r="C29" s="82"/>
    </row>
    <row r="30" spans="1:3" ht="30.75">
      <c r="A30" s="21" t="s">
        <v>100</v>
      </c>
      <c r="B30" s="83" t="s">
        <v>101</v>
      </c>
      <c r="C30" s="84"/>
    </row>
    <row r="31" spans="1:3" ht="18">
      <c r="A31" s="29" t="s">
        <v>102</v>
      </c>
      <c r="B31" s="29"/>
      <c r="C31" s="29"/>
    </row>
    <row r="32" spans="1:3">
      <c r="A32" s="30" t="s">
        <v>103</v>
      </c>
      <c r="B32" s="85"/>
      <c r="C32" s="85"/>
    </row>
    <row r="33" spans="1:3">
      <c r="A33" s="30" t="s">
        <v>104</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4.45"/>
  <cols>
    <col min="1" max="1" width="30.42578125" customWidth="1"/>
    <col min="2" max="3" width="69.28515625" customWidth="1"/>
    <col min="4" max="16384" width="10.85546875" hidden="1"/>
  </cols>
  <sheetData>
    <row r="1" spans="1:3" ht="18">
      <c r="A1" s="64" t="s">
        <v>105</v>
      </c>
      <c r="B1" s="64"/>
      <c r="C1" s="64"/>
    </row>
    <row r="2" spans="1:3" ht="17.100000000000001" customHeight="1">
      <c r="A2" s="13" t="s">
        <v>38</v>
      </c>
      <c r="B2" s="65" t="str">
        <f>'[2]AUTOS NOTA 321'!B2:C2</f>
        <v xml:space="preserve">SINIESTRO   LEGIS </v>
      </c>
      <c r="C2" s="66"/>
    </row>
    <row r="3" spans="1:3" ht="15.95" customHeight="1">
      <c r="A3" s="5" t="s">
        <v>1</v>
      </c>
      <c r="B3" s="38" t="str">
        <f>'GENERALES NOTA 322'!B2:C2</f>
        <v>05001310501220240004300</v>
      </c>
      <c r="C3" s="38"/>
    </row>
    <row r="4" spans="1:3">
      <c r="A4" s="5" t="s">
        <v>3</v>
      </c>
      <c r="B4" s="38" t="str">
        <f>'GENERALES NOTA 322'!B3:C3</f>
        <v>012 LABORAL CIRCUITO MEDELLIN</v>
      </c>
      <c r="C4" s="38"/>
    </row>
    <row r="5" spans="1:3" ht="29.1" customHeight="1">
      <c r="A5" s="5" t="s">
        <v>5</v>
      </c>
      <c r="B5" s="38" t="str">
        <f>'GENERALES NOTA 322'!B4:C4</f>
        <v>COLFONDOS Y OTRO</v>
      </c>
      <c r="C5" s="38"/>
    </row>
    <row r="6" spans="1:3">
      <c r="A6" s="5" t="s">
        <v>7</v>
      </c>
      <c r="B6" s="38" t="str">
        <f>'GENERALES NOTA 322'!B5:C5</f>
        <v>MARIA ADELAIDA RESTREPO URIBE. C.C: 43.744.736</v>
      </c>
      <c r="C6" s="38"/>
    </row>
    <row r="7" spans="1:3" ht="43.5" customHeight="1">
      <c r="A7" s="5" t="s">
        <v>9</v>
      </c>
      <c r="B7" s="38" t="str">
        <f>'GENERALES NOTA 322'!B6:C6</f>
        <v>LLAMADA EN GARANTIA</v>
      </c>
      <c r="C7" s="38"/>
    </row>
    <row r="8" spans="1:3">
      <c r="A8" s="5" t="s">
        <v>106</v>
      </c>
      <c r="B8" s="38"/>
      <c r="C8" s="38"/>
    </row>
    <row r="9" spans="1:3">
      <c r="A9" s="15" t="s">
        <v>92</v>
      </c>
      <c r="B9" s="88"/>
      <c r="C9" s="88"/>
    </row>
    <row r="10" spans="1:3">
      <c r="A10" s="15" t="s">
        <v>107</v>
      </c>
      <c r="B10" s="38"/>
      <c r="C10" s="38"/>
    </row>
    <row r="11" spans="1:3" ht="28.9">
      <c r="A11" s="15" t="s">
        <v>108</v>
      </c>
      <c r="B11" s="89"/>
      <c r="C11" s="55"/>
    </row>
    <row r="12" spans="1:3" ht="57.6">
      <c r="A12" s="5" t="s">
        <v>109</v>
      </c>
      <c r="B12" s="38"/>
      <c r="C12" s="38"/>
    </row>
    <row r="13" spans="1:3" ht="57.6">
      <c r="A13" s="5" t="s">
        <v>110</v>
      </c>
      <c r="B13" s="38"/>
      <c r="C13" s="38"/>
    </row>
    <row r="14" spans="1:3">
      <c r="A14" s="5" t="s">
        <v>111</v>
      </c>
      <c r="B14" s="11"/>
      <c r="C14" s="11"/>
    </row>
    <row r="15" spans="1:3">
      <c r="A15" s="15" t="s">
        <v>112</v>
      </c>
      <c r="B15" s="38"/>
      <c r="C15" s="38"/>
    </row>
    <row r="16" spans="1:3">
      <c r="A16" s="11" t="s">
        <v>113</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4.45"/>
  <sheetData>
    <row r="1" spans="1:1">
      <c r="A1" t="s">
        <v>114</v>
      </c>
    </row>
    <row r="2" spans="1:1">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4.45"/>
  <cols>
    <col min="4" max="4" width="20.140625" bestFit="1" customWidth="1"/>
    <col min="5" max="5" width="42.85546875" bestFit="1" customWidth="1"/>
    <col min="7" max="7" width="26.42578125" customWidth="1"/>
  </cols>
  <sheetData>
    <row r="1" spans="1:12">
      <c r="A1" s="8" t="s">
        <v>43</v>
      </c>
      <c r="B1" t="s">
        <v>116</v>
      </c>
      <c r="C1" s="8" t="s">
        <v>47</v>
      </c>
      <c r="D1" s="8" t="s">
        <v>51</v>
      </c>
      <c r="E1" s="3" t="s">
        <v>52</v>
      </c>
      <c r="F1" s="2" t="s">
        <v>86</v>
      </c>
      <c r="G1" s="2" t="s">
        <v>117</v>
      </c>
      <c r="H1" s="4">
        <v>0.7</v>
      </c>
      <c r="I1" t="s">
        <v>118</v>
      </c>
      <c r="J1" t="s">
        <v>119</v>
      </c>
      <c r="L1" t="s">
        <v>10</v>
      </c>
    </row>
    <row r="2" spans="1:12">
      <c r="A2" t="s">
        <v>120</v>
      </c>
      <c r="B2" t="s">
        <v>115</v>
      </c>
      <c r="C2" t="s">
        <v>121</v>
      </c>
      <c r="D2" s="2" t="s">
        <v>122</v>
      </c>
      <c r="E2" s="1" t="s">
        <v>123</v>
      </c>
      <c r="F2" s="2" t="s">
        <v>88</v>
      </c>
      <c r="G2" s="2" t="s">
        <v>124</v>
      </c>
      <c r="H2" s="4">
        <v>0.25</v>
      </c>
      <c r="I2" t="s">
        <v>125</v>
      </c>
      <c r="J2" t="s">
        <v>126</v>
      </c>
      <c r="L2" t="s">
        <v>127</v>
      </c>
    </row>
    <row r="3" spans="1:12">
      <c r="A3" t="s">
        <v>128</v>
      </c>
      <c r="C3" t="s">
        <v>129</v>
      </c>
      <c r="D3" s="2" t="s">
        <v>130</v>
      </c>
      <c r="E3" s="1" t="s">
        <v>131</v>
      </c>
      <c r="F3" s="2" t="s">
        <v>132</v>
      </c>
      <c r="G3" s="2" t="s">
        <v>133</v>
      </c>
      <c r="H3" s="4">
        <v>0.55000000000000004</v>
      </c>
      <c r="I3" t="s">
        <v>134</v>
      </c>
      <c r="J3" t="s">
        <v>135</v>
      </c>
    </row>
    <row r="4" spans="1:12">
      <c r="A4" t="s">
        <v>136</v>
      </c>
      <c r="C4" t="s">
        <v>137</v>
      </c>
      <c r="E4" s="1" t="s">
        <v>138</v>
      </c>
      <c r="G4" s="2" t="s">
        <v>139</v>
      </c>
      <c r="H4" s="4">
        <v>0.15</v>
      </c>
      <c r="I4" t="s">
        <v>140</v>
      </c>
      <c r="J4" t="s">
        <v>141</v>
      </c>
    </row>
    <row r="5" spans="1:12">
      <c r="A5" t="s">
        <v>142</v>
      </c>
      <c r="E5" s="1" t="s">
        <v>143</v>
      </c>
      <c r="G5" s="2" t="s">
        <v>144</v>
      </c>
      <c r="H5" s="4">
        <v>0.7</v>
      </c>
      <c r="I5" t="s">
        <v>145</v>
      </c>
      <c r="J5" t="s">
        <v>146</v>
      </c>
    </row>
    <row r="6" spans="1:12">
      <c r="E6" s="1" t="s">
        <v>147</v>
      </c>
      <c r="G6" s="2" t="s">
        <v>148</v>
      </c>
      <c r="H6" s="4">
        <v>0.3</v>
      </c>
      <c r="J6" t="s">
        <v>149</v>
      </c>
    </row>
    <row r="7" spans="1:12">
      <c r="E7" s="1" t="s">
        <v>150</v>
      </c>
      <c r="G7" s="2" t="s">
        <v>88</v>
      </c>
    </row>
    <row r="8" spans="1:12">
      <c r="E8" s="1" t="s">
        <v>151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Melissa Sarria Andrade</cp:lastModifiedBy>
  <cp:revision/>
  <dcterms:created xsi:type="dcterms:W3CDTF">2020-12-07T14:41:17Z</dcterms:created>
  <dcterms:modified xsi:type="dcterms:W3CDTF">2025-05-26T16:52:46Z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