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118" documentId="13_ncr:1_{470E3E0F-1BF2-46F8-BB97-544AF994337F}" xr6:coauthVersionLast="47" xr6:coauthVersionMax="47" xr10:uidLastSave="{99211F12-1C07-4AC2-894C-D5677F846DD6}"/>
  <bookViews>
    <workbookView xWindow="-120" yWindow="-120" windowWidth="24240" windowHeight="13020" xr2:uid="{756FC2D1-5450-4182-8641-A15A0A5C73FE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0" i="1" l="1"/>
  <c r="C198" i="1"/>
  <c r="F233" i="1"/>
  <c r="F235" i="1"/>
  <c r="F234" i="1"/>
  <c r="C233" i="1"/>
  <c r="C234" i="1"/>
  <c r="C235" i="1"/>
  <c r="E233" i="1"/>
  <c r="G233" i="1" s="1"/>
  <c r="E234" i="1"/>
  <c r="G234" i="1" s="1"/>
  <c r="E235" i="1"/>
  <c r="G235" i="1" s="1"/>
  <c r="F225" i="1"/>
  <c r="F226" i="1"/>
  <c r="F227" i="1"/>
  <c r="F228" i="1"/>
  <c r="F229" i="1"/>
  <c r="F230" i="1"/>
  <c r="F231" i="1"/>
  <c r="F232" i="1"/>
  <c r="D225" i="1"/>
  <c r="D226" i="1"/>
  <c r="D227" i="1"/>
  <c r="D228" i="1"/>
  <c r="C231" i="1"/>
  <c r="C232" i="1" l="1"/>
  <c r="E232" i="1" s="1"/>
  <c r="E231" i="1"/>
  <c r="C219" i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E230" i="1" s="1"/>
  <c r="E227" i="1" l="1"/>
  <c r="E229" i="1"/>
  <c r="E225" i="1"/>
  <c r="E226" i="1"/>
  <c r="E228" i="1"/>
  <c r="D26" i="1"/>
  <c r="E26" i="1" s="1"/>
  <c r="C13" i="1"/>
  <c r="C14" i="1" s="1"/>
  <c r="G231" i="1" s="1"/>
  <c r="C207" i="1"/>
  <c r="C195" i="1"/>
  <c r="C183" i="1"/>
  <c r="C171" i="1"/>
  <c r="C159" i="1"/>
  <c r="C147" i="1"/>
  <c r="E128" i="1"/>
  <c r="C123" i="1"/>
  <c r="E116" i="1"/>
  <c r="C111" i="1"/>
  <c r="E104" i="1"/>
  <c r="C99" i="1"/>
  <c r="E92" i="1"/>
  <c r="C87" i="1"/>
  <c r="E80" i="1"/>
  <c r="C75" i="1"/>
  <c r="E68" i="1"/>
  <c r="E56" i="1"/>
  <c r="C51" i="1"/>
  <c r="C39" i="1"/>
  <c r="C27" i="1"/>
  <c r="B27" i="1"/>
  <c r="G226" i="1" l="1"/>
  <c r="G227" i="1"/>
  <c r="G225" i="1"/>
  <c r="G229" i="1"/>
  <c r="G232" i="1"/>
  <c r="G228" i="1"/>
  <c r="G230" i="1"/>
  <c r="F27" i="1"/>
  <c r="A28" i="1"/>
  <c r="B28" i="1" s="1"/>
  <c r="D28" i="1" s="1"/>
  <c r="D27" i="1"/>
  <c r="E27" i="1" s="1"/>
  <c r="F28" i="1" l="1"/>
  <c r="A29" i="1"/>
  <c r="B29" i="1" s="1"/>
  <c r="F29" i="1" s="1"/>
  <c r="C28" i="1"/>
  <c r="E28" i="1" s="1"/>
  <c r="G28" i="1" s="1"/>
  <c r="G27" i="1"/>
  <c r="C29" i="1" l="1"/>
  <c r="D29" i="1"/>
  <c r="A30" i="1"/>
  <c r="B30" i="1" s="1"/>
  <c r="F30" i="1" s="1"/>
  <c r="E29" i="1" l="1"/>
  <c r="G29" i="1" s="1"/>
  <c r="A31" i="1"/>
  <c r="B31" i="1" s="1"/>
  <c r="F31" i="1" s="1"/>
  <c r="C30" i="1"/>
  <c r="D30" i="1"/>
  <c r="D31" i="1" l="1"/>
  <c r="C31" i="1"/>
  <c r="A32" i="1"/>
  <c r="B32" i="1" s="1"/>
  <c r="C32" i="1" s="1"/>
  <c r="E32" i="1" s="1"/>
  <c r="E30" i="1"/>
  <c r="G30" i="1" s="1"/>
  <c r="E31" i="1" l="1"/>
  <c r="G31" i="1" s="1"/>
  <c r="F32" i="1"/>
  <c r="G32" i="1" s="1"/>
  <c r="A33" i="1"/>
  <c r="B33" i="1" s="1"/>
  <c r="D33" i="1" s="1"/>
  <c r="F33" i="1" l="1"/>
  <c r="A34" i="1"/>
  <c r="B34" i="1" s="1"/>
  <c r="A35" i="1" s="1"/>
  <c r="B35" i="1" s="1"/>
  <c r="C33" i="1"/>
  <c r="E33" i="1" s="1"/>
  <c r="G33" i="1" s="1"/>
  <c r="F34" i="1" l="1"/>
  <c r="C34" i="1"/>
  <c r="D34" i="1"/>
  <c r="E34" i="1" s="1"/>
  <c r="A36" i="1"/>
  <c r="B36" i="1" s="1"/>
  <c r="F35" i="1"/>
  <c r="D35" i="1"/>
  <c r="C35" i="1"/>
  <c r="G34" i="1" l="1"/>
  <c r="E35" i="1"/>
  <c r="G35" i="1" s="1"/>
  <c r="C36" i="1"/>
  <c r="E36" i="1" s="1"/>
  <c r="A37" i="1"/>
  <c r="B37" i="1" s="1"/>
  <c r="F36" i="1"/>
  <c r="G36" i="1" l="1"/>
  <c r="A38" i="1"/>
  <c r="B38" i="1" s="1"/>
  <c r="F37" i="1"/>
  <c r="D37" i="1"/>
  <c r="C37" i="1"/>
  <c r="E37" i="1" l="1"/>
  <c r="G37" i="1" s="1"/>
  <c r="C38" i="1"/>
  <c r="A39" i="1"/>
  <c r="B39" i="1" s="1"/>
  <c r="D38" i="1"/>
  <c r="F38" i="1"/>
  <c r="E38" i="1" l="1"/>
  <c r="A40" i="1"/>
  <c r="B40" i="1" s="1"/>
  <c r="F39" i="1"/>
  <c r="D39" i="1"/>
  <c r="E39" i="1" s="1"/>
  <c r="G38" i="1"/>
  <c r="G39" i="1" l="1"/>
  <c r="C40" i="1"/>
  <c r="A41" i="1"/>
  <c r="B41" i="1" s="1"/>
  <c r="F40" i="1"/>
  <c r="D40" i="1"/>
  <c r="E40" i="1" l="1"/>
  <c r="G40" i="1" s="1"/>
  <c r="F41" i="1"/>
  <c r="D41" i="1"/>
  <c r="C41" i="1"/>
  <c r="A42" i="1"/>
  <c r="B42" i="1" s="1"/>
  <c r="A43" i="1" l="1"/>
  <c r="B43" i="1" s="1"/>
  <c r="F42" i="1"/>
  <c r="D42" i="1"/>
  <c r="C42" i="1"/>
  <c r="E41" i="1"/>
  <c r="G41" i="1" s="1"/>
  <c r="E42" i="1" l="1"/>
  <c r="G42" i="1" s="1"/>
  <c r="D43" i="1"/>
  <c r="C43" i="1"/>
  <c r="F43" i="1"/>
  <c r="A44" i="1"/>
  <c r="B44" i="1" s="1"/>
  <c r="A45" i="1" l="1"/>
  <c r="B45" i="1" s="1"/>
  <c r="F44" i="1"/>
  <c r="C44" i="1"/>
  <c r="E44" i="1" s="1"/>
  <c r="E43" i="1"/>
  <c r="G43" i="1" s="1"/>
  <c r="G44" i="1" l="1"/>
  <c r="C45" i="1"/>
  <c r="A46" i="1"/>
  <c r="B46" i="1" s="1"/>
  <c r="D45" i="1"/>
  <c r="F45" i="1"/>
  <c r="E45" i="1" l="1"/>
  <c r="G45" i="1" s="1"/>
  <c r="A47" i="1"/>
  <c r="B47" i="1" s="1"/>
  <c r="F46" i="1"/>
  <c r="D46" i="1"/>
  <c r="C46" i="1"/>
  <c r="E46" i="1" l="1"/>
  <c r="G46" i="1" s="1"/>
  <c r="C47" i="1"/>
  <c r="A48" i="1"/>
  <c r="B48" i="1" s="1"/>
  <c r="F47" i="1"/>
  <c r="D47" i="1"/>
  <c r="E47" i="1" l="1"/>
  <c r="G47" i="1" s="1"/>
  <c r="F48" i="1"/>
  <c r="D48" i="1"/>
  <c r="C48" i="1"/>
  <c r="A49" i="1"/>
  <c r="B49" i="1" s="1"/>
  <c r="A50" i="1" l="1"/>
  <c r="B50" i="1" s="1"/>
  <c r="F49" i="1"/>
  <c r="D49" i="1"/>
  <c r="C49" i="1"/>
  <c r="E48" i="1"/>
  <c r="G48" i="1" s="1"/>
  <c r="E49" i="1" l="1"/>
  <c r="G49" i="1" s="1"/>
  <c r="D50" i="1"/>
  <c r="C50" i="1"/>
  <c r="F50" i="1"/>
  <c r="A51" i="1"/>
  <c r="B51" i="1" s="1"/>
  <c r="A52" i="1" l="1"/>
  <c r="B52" i="1" s="1"/>
  <c r="F51" i="1"/>
  <c r="D51" i="1"/>
  <c r="E51" i="1" s="1"/>
  <c r="G51" i="1" s="1"/>
  <c r="E50" i="1"/>
  <c r="G50" i="1" s="1"/>
  <c r="D52" i="1" l="1"/>
  <c r="E52" i="1" s="1"/>
  <c r="A53" i="1"/>
  <c r="B53" i="1" s="1"/>
  <c r="F52" i="1"/>
  <c r="G52" i="1" l="1"/>
  <c r="A54" i="1"/>
  <c r="B54" i="1" s="1"/>
  <c r="F53" i="1"/>
  <c r="D53" i="1"/>
  <c r="E53" i="1" s="1"/>
  <c r="G53" i="1" l="1"/>
  <c r="A55" i="1"/>
  <c r="B55" i="1" s="1"/>
  <c r="D54" i="1"/>
  <c r="E54" i="1" s="1"/>
  <c r="F54" i="1"/>
  <c r="G54" i="1" l="1"/>
  <c r="F55" i="1"/>
  <c r="A56" i="1"/>
  <c r="B56" i="1" s="1"/>
  <c r="D55" i="1"/>
  <c r="E55" i="1" s="1"/>
  <c r="G55" i="1" l="1"/>
  <c r="A57" i="1"/>
  <c r="B57" i="1" s="1"/>
  <c r="F56" i="1"/>
  <c r="G56" i="1" s="1"/>
  <c r="A58" i="1" l="1"/>
  <c r="B58" i="1" s="1"/>
  <c r="F57" i="1"/>
  <c r="D57" i="1"/>
  <c r="E57" i="1" s="1"/>
  <c r="G57" i="1" l="1"/>
  <c r="F58" i="1"/>
  <c r="A59" i="1"/>
  <c r="B59" i="1" s="1"/>
  <c r="D58" i="1"/>
  <c r="E58" i="1" s="1"/>
  <c r="G58" i="1" l="1"/>
  <c r="A60" i="1"/>
  <c r="B60" i="1" s="1"/>
  <c r="F59" i="1"/>
  <c r="D59" i="1"/>
  <c r="E59" i="1" s="1"/>
  <c r="G59" i="1" l="1"/>
  <c r="A61" i="1"/>
  <c r="B61" i="1" s="1"/>
  <c r="F60" i="1"/>
  <c r="D60" i="1"/>
  <c r="E60" i="1" s="1"/>
  <c r="G60" i="1" l="1"/>
  <c r="F61" i="1"/>
  <c r="D61" i="1"/>
  <c r="E61" i="1" s="1"/>
  <c r="A62" i="1"/>
  <c r="B62" i="1" s="1"/>
  <c r="G61" i="1" l="1"/>
  <c r="F62" i="1"/>
  <c r="A63" i="1"/>
  <c r="B63" i="1" s="1"/>
  <c r="D62" i="1"/>
  <c r="E62" i="1" s="1"/>
  <c r="G62" i="1" l="1"/>
  <c r="A64" i="1"/>
  <c r="B64" i="1" s="1"/>
  <c r="F63" i="1"/>
  <c r="D63" i="1"/>
  <c r="E63" i="1" s="1"/>
  <c r="G63" i="1" l="1"/>
  <c r="F64" i="1"/>
  <c r="D64" i="1"/>
  <c r="E64" i="1" s="1"/>
  <c r="A65" i="1"/>
  <c r="B65" i="1" s="1"/>
  <c r="G64" i="1" l="1"/>
  <c r="A66" i="1"/>
  <c r="B66" i="1" s="1"/>
  <c r="F65" i="1"/>
  <c r="D65" i="1"/>
  <c r="E65" i="1" s="1"/>
  <c r="G65" i="1" l="1"/>
  <c r="F66" i="1"/>
  <c r="A67" i="1"/>
  <c r="B67" i="1" s="1"/>
  <c r="D66" i="1"/>
  <c r="E66" i="1" s="1"/>
  <c r="G66" i="1" l="1"/>
  <c r="D67" i="1"/>
  <c r="E67" i="1" s="1"/>
  <c r="F67" i="1"/>
  <c r="A68" i="1"/>
  <c r="B68" i="1" s="1"/>
  <c r="G67" i="1" l="1"/>
  <c r="F68" i="1"/>
  <c r="G68" i="1" s="1"/>
  <c r="A69" i="1"/>
  <c r="B69" i="1" s="1"/>
  <c r="A70" i="1" l="1"/>
  <c r="B70" i="1" s="1"/>
  <c r="F69" i="1"/>
  <c r="D69" i="1"/>
  <c r="E69" i="1" s="1"/>
  <c r="G69" i="1" l="1"/>
  <c r="F70" i="1"/>
  <c r="D70" i="1"/>
  <c r="E70" i="1" s="1"/>
  <c r="A71" i="1"/>
  <c r="B71" i="1" s="1"/>
  <c r="G70" i="1" l="1"/>
  <c r="A72" i="1"/>
  <c r="B72" i="1" s="1"/>
  <c r="F71" i="1"/>
  <c r="D71" i="1"/>
  <c r="E71" i="1" s="1"/>
  <c r="G71" i="1" l="1"/>
  <c r="F72" i="1"/>
  <c r="D72" i="1"/>
  <c r="E72" i="1" s="1"/>
  <c r="A73" i="1"/>
  <c r="B73" i="1" s="1"/>
  <c r="G72" i="1" l="1"/>
  <c r="A74" i="1"/>
  <c r="B74" i="1" s="1"/>
  <c r="F73" i="1"/>
  <c r="D73" i="1"/>
  <c r="E73" i="1" s="1"/>
  <c r="G73" i="1" s="1"/>
  <c r="F74" i="1" l="1"/>
  <c r="D74" i="1"/>
  <c r="E74" i="1" s="1"/>
  <c r="A75" i="1"/>
  <c r="B75" i="1" s="1"/>
  <c r="G74" i="1" l="1"/>
  <c r="A76" i="1"/>
  <c r="B76" i="1" s="1"/>
  <c r="D75" i="1"/>
  <c r="E75" i="1" s="1"/>
  <c r="F75" i="1"/>
  <c r="G75" i="1" l="1"/>
  <c r="F76" i="1"/>
  <c r="A77" i="1"/>
  <c r="B77" i="1" s="1"/>
  <c r="D76" i="1"/>
  <c r="E76" i="1" s="1"/>
  <c r="G76" i="1" l="1"/>
  <c r="A78" i="1"/>
  <c r="B78" i="1" s="1"/>
  <c r="D77" i="1"/>
  <c r="E77" i="1" s="1"/>
  <c r="F77" i="1"/>
  <c r="G77" i="1" l="1"/>
  <c r="F78" i="1"/>
  <c r="A79" i="1"/>
  <c r="B79" i="1" s="1"/>
  <c r="D78" i="1"/>
  <c r="E78" i="1" s="1"/>
  <c r="G78" i="1" l="1"/>
  <c r="A80" i="1"/>
  <c r="B80" i="1" s="1"/>
  <c r="D79" i="1"/>
  <c r="E79" i="1" s="1"/>
  <c r="F79" i="1"/>
  <c r="G79" i="1" l="1"/>
  <c r="F80" i="1"/>
  <c r="G80" i="1" s="1"/>
  <c r="A81" i="1"/>
  <c r="B81" i="1" s="1"/>
  <c r="A82" i="1" l="1"/>
  <c r="B82" i="1" s="1"/>
  <c r="F81" i="1"/>
  <c r="D81" i="1"/>
  <c r="E81" i="1" s="1"/>
  <c r="G81" i="1" l="1"/>
  <c r="F82" i="1"/>
  <c r="D82" i="1"/>
  <c r="E82" i="1" s="1"/>
  <c r="A83" i="1"/>
  <c r="B83" i="1" s="1"/>
  <c r="G82" i="1" l="1"/>
  <c r="A84" i="1"/>
  <c r="B84" i="1" s="1"/>
  <c r="F83" i="1"/>
  <c r="D83" i="1"/>
  <c r="E83" i="1" s="1"/>
  <c r="G83" i="1" l="1"/>
  <c r="F84" i="1"/>
  <c r="D84" i="1"/>
  <c r="E84" i="1" s="1"/>
  <c r="A85" i="1"/>
  <c r="B85" i="1" s="1"/>
  <c r="G84" i="1" l="1"/>
  <c r="A86" i="1"/>
  <c r="B86" i="1" s="1"/>
  <c r="F85" i="1"/>
  <c r="D85" i="1"/>
  <c r="E85" i="1" s="1"/>
  <c r="G85" i="1" l="1"/>
  <c r="F86" i="1"/>
  <c r="D86" i="1"/>
  <c r="E86" i="1" s="1"/>
  <c r="A87" i="1"/>
  <c r="B87" i="1" s="1"/>
  <c r="G86" i="1" l="1"/>
  <c r="A88" i="1"/>
  <c r="B88" i="1" s="1"/>
  <c r="D87" i="1"/>
  <c r="E87" i="1" s="1"/>
  <c r="F87" i="1"/>
  <c r="G87" i="1" l="1"/>
  <c r="F88" i="1"/>
  <c r="A89" i="1"/>
  <c r="B89" i="1" s="1"/>
  <c r="D88" i="1"/>
  <c r="E88" i="1" s="1"/>
  <c r="G88" i="1" l="1"/>
  <c r="A90" i="1"/>
  <c r="B90" i="1" s="1"/>
  <c r="D89" i="1"/>
  <c r="E89" i="1" s="1"/>
  <c r="F89" i="1"/>
  <c r="G89" i="1" l="1"/>
  <c r="F90" i="1"/>
  <c r="A91" i="1"/>
  <c r="B91" i="1" s="1"/>
  <c r="D90" i="1"/>
  <c r="E90" i="1" s="1"/>
  <c r="G90" i="1" l="1"/>
  <c r="A92" i="1"/>
  <c r="B92" i="1" s="1"/>
  <c r="D91" i="1"/>
  <c r="E91" i="1" s="1"/>
  <c r="F91" i="1"/>
  <c r="G91" i="1" l="1"/>
  <c r="F92" i="1"/>
  <c r="G92" i="1" s="1"/>
  <c r="A93" i="1"/>
  <c r="B93" i="1" s="1"/>
  <c r="A94" i="1" l="1"/>
  <c r="B94" i="1" s="1"/>
  <c r="F93" i="1"/>
  <c r="D93" i="1"/>
  <c r="E93" i="1" s="1"/>
  <c r="G93" i="1" l="1"/>
  <c r="F94" i="1"/>
  <c r="D94" i="1"/>
  <c r="E94" i="1" s="1"/>
  <c r="A95" i="1"/>
  <c r="B95" i="1" s="1"/>
  <c r="G94" i="1" l="1"/>
  <c r="A96" i="1"/>
  <c r="B96" i="1" s="1"/>
  <c r="F95" i="1"/>
  <c r="D95" i="1"/>
  <c r="E95" i="1" s="1"/>
  <c r="G95" i="1" l="1"/>
  <c r="F96" i="1"/>
  <c r="D96" i="1"/>
  <c r="E96" i="1" s="1"/>
  <c r="A97" i="1"/>
  <c r="B97" i="1" s="1"/>
  <c r="G96" i="1" l="1"/>
  <c r="A98" i="1"/>
  <c r="B98" i="1" s="1"/>
  <c r="F97" i="1"/>
  <c r="D97" i="1"/>
  <c r="E97" i="1" s="1"/>
  <c r="G97" i="1" l="1"/>
  <c r="F98" i="1"/>
  <c r="D98" i="1"/>
  <c r="E98" i="1" s="1"/>
  <c r="A99" i="1"/>
  <c r="B99" i="1" s="1"/>
  <c r="G98" i="1" l="1"/>
  <c r="A100" i="1"/>
  <c r="B100" i="1" s="1"/>
  <c r="D99" i="1"/>
  <c r="E99" i="1" s="1"/>
  <c r="F99" i="1"/>
  <c r="G99" i="1" l="1"/>
  <c r="F100" i="1"/>
  <c r="A101" i="1"/>
  <c r="B101" i="1" s="1"/>
  <c r="D100" i="1"/>
  <c r="E100" i="1" s="1"/>
  <c r="G100" i="1" l="1"/>
  <c r="A102" i="1"/>
  <c r="B102" i="1" s="1"/>
  <c r="D101" i="1"/>
  <c r="E101" i="1" s="1"/>
  <c r="F101" i="1"/>
  <c r="G101" i="1" l="1"/>
  <c r="F102" i="1"/>
  <c r="A103" i="1"/>
  <c r="B103" i="1" s="1"/>
  <c r="D102" i="1"/>
  <c r="E102" i="1" s="1"/>
  <c r="G102" i="1" l="1"/>
  <c r="A104" i="1"/>
  <c r="B104" i="1" s="1"/>
  <c r="D103" i="1"/>
  <c r="E103" i="1" s="1"/>
  <c r="F103" i="1"/>
  <c r="G103" i="1" l="1"/>
  <c r="F104" i="1"/>
  <c r="G104" i="1" s="1"/>
  <c r="A105" i="1"/>
  <c r="B105" i="1" s="1"/>
  <c r="A106" i="1" l="1"/>
  <c r="B106" i="1" s="1"/>
  <c r="F105" i="1"/>
  <c r="D105" i="1"/>
  <c r="E105" i="1" s="1"/>
  <c r="G105" i="1" l="1"/>
  <c r="F106" i="1"/>
  <c r="D106" i="1"/>
  <c r="E106" i="1" s="1"/>
  <c r="A107" i="1"/>
  <c r="B107" i="1" s="1"/>
  <c r="G106" i="1" l="1"/>
  <c r="A108" i="1"/>
  <c r="B108" i="1" s="1"/>
  <c r="F107" i="1"/>
  <c r="D107" i="1"/>
  <c r="E107" i="1" s="1"/>
  <c r="G107" i="1" l="1"/>
  <c r="F108" i="1"/>
  <c r="D108" i="1"/>
  <c r="E108" i="1" s="1"/>
  <c r="A109" i="1"/>
  <c r="B109" i="1" s="1"/>
  <c r="G108" i="1" l="1"/>
  <c r="A110" i="1"/>
  <c r="B110" i="1" s="1"/>
  <c r="F109" i="1"/>
  <c r="D109" i="1"/>
  <c r="E109" i="1" s="1"/>
  <c r="G109" i="1" l="1"/>
  <c r="F110" i="1"/>
  <c r="D110" i="1"/>
  <c r="E110" i="1" s="1"/>
  <c r="A111" i="1"/>
  <c r="B111" i="1" s="1"/>
  <c r="G110" i="1" l="1"/>
  <c r="A112" i="1"/>
  <c r="B112" i="1" s="1"/>
  <c r="D111" i="1"/>
  <c r="E111" i="1" s="1"/>
  <c r="F111" i="1"/>
  <c r="G111" i="1" l="1"/>
  <c r="F112" i="1"/>
  <c r="A113" i="1"/>
  <c r="B113" i="1" s="1"/>
  <c r="D112" i="1"/>
  <c r="E112" i="1" s="1"/>
  <c r="G112" i="1" l="1"/>
  <c r="A114" i="1"/>
  <c r="B114" i="1" s="1"/>
  <c r="D113" i="1"/>
  <c r="E113" i="1" s="1"/>
  <c r="F113" i="1"/>
  <c r="G113" i="1" l="1"/>
  <c r="F114" i="1"/>
  <c r="A115" i="1"/>
  <c r="B115" i="1" s="1"/>
  <c r="D114" i="1"/>
  <c r="E114" i="1" s="1"/>
  <c r="G114" i="1" l="1"/>
  <c r="A116" i="1"/>
  <c r="B116" i="1" s="1"/>
  <c r="D115" i="1"/>
  <c r="E115" i="1" s="1"/>
  <c r="F115" i="1"/>
  <c r="G115" i="1" l="1"/>
  <c r="F116" i="1"/>
  <c r="G116" i="1" s="1"/>
  <c r="A117" i="1"/>
  <c r="B117" i="1" s="1"/>
  <c r="A118" i="1" l="1"/>
  <c r="B118" i="1" s="1"/>
  <c r="F117" i="1"/>
  <c r="D117" i="1"/>
  <c r="E117" i="1" s="1"/>
  <c r="G117" i="1" s="1"/>
  <c r="F118" i="1" l="1"/>
  <c r="D118" i="1"/>
  <c r="E118" i="1" s="1"/>
  <c r="A119" i="1"/>
  <c r="B119" i="1" s="1"/>
  <c r="G118" i="1" l="1"/>
  <c r="A120" i="1"/>
  <c r="B120" i="1" s="1"/>
  <c r="F119" i="1"/>
  <c r="D119" i="1"/>
  <c r="E119" i="1" s="1"/>
  <c r="G119" i="1" l="1"/>
  <c r="F120" i="1"/>
  <c r="D120" i="1"/>
  <c r="E120" i="1" s="1"/>
  <c r="A121" i="1"/>
  <c r="B121" i="1" s="1"/>
  <c r="G120" i="1" l="1"/>
  <c r="A122" i="1"/>
  <c r="B122" i="1" s="1"/>
  <c r="F121" i="1"/>
  <c r="D121" i="1"/>
  <c r="E121" i="1" s="1"/>
  <c r="G121" i="1" l="1"/>
  <c r="F122" i="1"/>
  <c r="D122" i="1"/>
  <c r="E122" i="1" s="1"/>
  <c r="A123" i="1"/>
  <c r="B123" i="1" s="1"/>
  <c r="G122" i="1" l="1"/>
  <c r="A124" i="1"/>
  <c r="B124" i="1" s="1"/>
  <c r="D123" i="1"/>
  <c r="E123" i="1" s="1"/>
  <c r="F123" i="1"/>
  <c r="G123" i="1" l="1"/>
  <c r="F124" i="1"/>
  <c r="A125" i="1"/>
  <c r="B125" i="1" s="1"/>
  <c r="D124" i="1"/>
  <c r="E124" i="1" s="1"/>
  <c r="G124" i="1" l="1"/>
  <c r="A126" i="1"/>
  <c r="B126" i="1" s="1"/>
  <c r="D125" i="1"/>
  <c r="E125" i="1" s="1"/>
  <c r="F125" i="1"/>
  <c r="G125" i="1" l="1"/>
  <c r="F126" i="1"/>
  <c r="A127" i="1"/>
  <c r="B127" i="1" s="1"/>
  <c r="D126" i="1"/>
  <c r="E126" i="1" s="1"/>
  <c r="G126" i="1" l="1"/>
  <c r="A128" i="1"/>
  <c r="B128" i="1" s="1"/>
  <c r="D127" i="1"/>
  <c r="E127" i="1" s="1"/>
  <c r="F127" i="1"/>
  <c r="G127" i="1" l="1"/>
  <c r="F128" i="1"/>
  <c r="G128" i="1" s="1"/>
  <c r="A129" i="1"/>
  <c r="B129" i="1" s="1"/>
  <c r="A130" i="1" l="1"/>
  <c r="B130" i="1" s="1"/>
  <c r="F129" i="1"/>
  <c r="D129" i="1"/>
  <c r="E129" i="1" s="1"/>
  <c r="G129" i="1" l="1"/>
  <c r="F130" i="1"/>
  <c r="D130" i="1"/>
  <c r="E130" i="1" s="1"/>
  <c r="A131" i="1"/>
  <c r="B131" i="1" s="1"/>
  <c r="G130" i="1" l="1"/>
  <c r="A132" i="1"/>
  <c r="B132" i="1" s="1"/>
  <c r="F131" i="1"/>
  <c r="D131" i="1"/>
  <c r="E131" i="1" s="1"/>
  <c r="G131" i="1" l="1"/>
  <c r="F132" i="1"/>
  <c r="D132" i="1"/>
  <c r="E132" i="1" s="1"/>
  <c r="A133" i="1"/>
  <c r="B133" i="1" s="1"/>
  <c r="G132" i="1" l="1"/>
  <c r="A134" i="1"/>
  <c r="B134" i="1" s="1"/>
  <c r="F133" i="1"/>
  <c r="D133" i="1"/>
  <c r="E133" i="1" s="1"/>
  <c r="G133" i="1" l="1"/>
  <c r="F134" i="1"/>
  <c r="D134" i="1"/>
  <c r="E134" i="1" s="1"/>
  <c r="A135" i="1"/>
  <c r="B135" i="1" s="1"/>
  <c r="G134" i="1" l="1"/>
  <c r="A136" i="1"/>
  <c r="B136" i="1" s="1"/>
  <c r="F135" i="1"/>
  <c r="D135" i="1"/>
  <c r="E135" i="1" s="1"/>
  <c r="G135" i="1" l="1"/>
  <c r="F136" i="1"/>
  <c r="D136" i="1"/>
  <c r="E136" i="1" s="1"/>
  <c r="A137" i="1"/>
  <c r="B137" i="1" s="1"/>
  <c r="G136" i="1" l="1"/>
  <c r="A138" i="1"/>
  <c r="B138" i="1" s="1"/>
  <c r="F137" i="1"/>
  <c r="D137" i="1"/>
  <c r="E137" i="1" s="1"/>
  <c r="G137" i="1" l="1"/>
  <c r="F138" i="1"/>
  <c r="D138" i="1"/>
  <c r="E138" i="1" s="1"/>
  <c r="A139" i="1"/>
  <c r="B139" i="1" s="1"/>
  <c r="G138" i="1" l="1"/>
  <c r="A140" i="1"/>
  <c r="B140" i="1" s="1"/>
  <c r="F139" i="1"/>
  <c r="D139" i="1"/>
  <c r="E139" i="1" s="1"/>
  <c r="G139" i="1" l="1"/>
  <c r="F140" i="1"/>
  <c r="D140" i="1"/>
  <c r="E140" i="1" s="1"/>
  <c r="A141" i="1"/>
  <c r="B141" i="1" s="1"/>
  <c r="G140" i="1" l="1"/>
  <c r="A142" i="1"/>
  <c r="B142" i="1" s="1"/>
  <c r="F141" i="1"/>
  <c r="D141" i="1"/>
  <c r="E141" i="1" s="1"/>
  <c r="G141" i="1" l="1"/>
  <c r="F142" i="1"/>
  <c r="D142" i="1"/>
  <c r="E142" i="1" s="1"/>
  <c r="A143" i="1"/>
  <c r="B143" i="1" s="1"/>
  <c r="G142" i="1" l="1"/>
  <c r="A144" i="1"/>
  <c r="B144" i="1" s="1"/>
  <c r="F143" i="1"/>
  <c r="D143" i="1"/>
  <c r="E143" i="1" s="1"/>
  <c r="G143" i="1" l="1"/>
  <c r="F144" i="1"/>
  <c r="D144" i="1"/>
  <c r="E144" i="1" s="1"/>
  <c r="A145" i="1"/>
  <c r="B145" i="1" s="1"/>
  <c r="G144" i="1" l="1"/>
  <c r="A146" i="1"/>
  <c r="B146" i="1" s="1"/>
  <c r="F145" i="1"/>
  <c r="D145" i="1"/>
  <c r="E145" i="1" s="1"/>
  <c r="G145" i="1" l="1"/>
  <c r="F146" i="1"/>
  <c r="D146" i="1"/>
  <c r="E146" i="1" s="1"/>
  <c r="A147" i="1"/>
  <c r="B147" i="1" s="1"/>
  <c r="G146" i="1" l="1"/>
  <c r="A148" i="1"/>
  <c r="B148" i="1" s="1"/>
  <c r="D147" i="1"/>
  <c r="E147" i="1" s="1"/>
  <c r="F147" i="1"/>
  <c r="G147" i="1" l="1"/>
  <c r="F148" i="1"/>
  <c r="D148" i="1"/>
  <c r="E148" i="1" s="1"/>
  <c r="A149" i="1"/>
  <c r="B149" i="1" s="1"/>
  <c r="G148" i="1" l="1"/>
  <c r="A150" i="1"/>
  <c r="B150" i="1" s="1"/>
  <c r="D149" i="1"/>
  <c r="E149" i="1" s="1"/>
  <c r="F149" i="1"/>
  <c r="G149" i="1" l="1"/>
  <c r="F150" i="1"/>
  <c r="D150" i="1"/>
  <c r="E150" i="1" s="1"/>
  <c r="A151" i="1"/>
  <c r="B151" i="1" s="1"/>
  <c r="G150" i="1" l="1"/>
  <c r="A152" i="1"/>
  <c r="B152" i="1" s="1"/>
  <c r="D151" i="1"/>
  <c r="E151" i="1" s="1"/>
  <c r="F151" i="1"/>
  <c r="G151" i="1" l="1"/>
  <c r="F152" i="1"/>
  <c r="D152" i="1"/>
  <c r="E152" i="1" s="1"/>
  <c r="A153" i="1"/>
  <c r="B153" i="1" s="1"/>
  <c r="G152" i="1" l="1"/>
  <c r="A154" i="1"/>
  <c r="B154" i="1" s="1"/>
  <c r="D153" i="1"/>
  <c r="E153" i="1" s="1"/>
  <c r="F153" i="1"/>
  <c r="G153" i="1" l="1"/>
  <c r="F154" i="1"/>
  <c r="D154" i="1"/>
  <c r="E154" i="1" s="1"/>
  <c r="A155" i="1"/>
  <c r="B155" i="1" s="1"/>
  <c r="G154" i="1" l="1"/>
  <c r="A156" i="1"/>
  <c r="B156" i="1" s="1"/>
  <c r="D155" i="1"/>
  <c r="E155" i="1" s="1"/>
  <c r="F155" i="1"/>
  <c r="G155" i="1" l="1"/>
  <c r="F156" i="1"/>
  <c r="D156" i="1"/>
  <c r="E156" i="1" s="1"/>
  <c r="A157" i="1"/>
  <c r="B157" i="1" s="1"/>
  <c r="G156" i="1" l="1"/>
  <c r="A158" i="1"/>
  <c r="B158" i="1" s="1"/>
  <c r="D157" i="1"/>
  <c r="E157" i="1" s="1"/>
  <c r="F157" i="1"/>
  <c r="G157" i="1" l="1"/>
  <c r="F158" i="1"/>
  <c r="D158" i="1"/>
  <c r="E158" i="1" s="1"/>
  <c r="A159" i="1"/>
  <c r="B159" i="1" s="1"/>
  <c r="G158" i="1" l="1"/>
  <c r="A160" i="1"/>
  <c r="B160" i="1" s="1"/>
  <c r="F159" i="1"/>
  <c r="D159" i="1"/>
  <c r="E159" i="1" s="1"/>
  <c r="G159" i="1" l="1"/>
  <c r="D160" i="1"/>
  <c r="E160" i="1" s="1"/>
  <c r="A161" i="1"/>
  <c r="B161" i="1" s="1"/>
  <c r="F160" i="1"/>
  <c r="G160" i="1" l="1"/>
  <c r="A162" i="1"/>
  <c r="B162" i="1" s="1"/>
  <c r="F161" i="1"/>
  <c r="D161" i="1"/>
  <c r="E161" i="1" s="1"/>
  <c r="G161" i="1" l="1"/>
  <c r="D162" i="1"/>
  <c r="E162" i="1" s="1"/>
  <c r="A163" i="1"/>
  <c r="B163" i="1" s="1"/>
  <c r="F162" i="1"/>
  <c r="G162" i="1" l="1"/>
  <c r="A164" i="1"/>
  <c r="B164" i="1" s="1"/>
  <c r="F163" i="1"/>
  <c r="D163" i="1"/>
  <c r="E163" i="1" s="1"/>
  <c r="G163" i="1" s="1"/>
  <c r="D164" i="1" l="1"/>
  <c r="E164" i="1" s="1"/>
  <c r="F164" i="1"/>
  <c r="A165" i="1"/>
  <c r="B165" i="1" s="1"/>
  <c r="G164" i="1" l="1"/>
  <c r="A166" i="1"/>
  <c r="B166" i="1" s="1"/>
  <c r="F165" i="1"/>
  <c r="D165" i="1"/>
  <c r="E165" i="1" s="1"/>
  <c r="G165" i="1" l="1"/>
  <c r="D166" i="1"/>
  <c r="E166" i="1" s="1"/>
  <c r="A167" i="1"/>
  <c r="B167" i="1" s="1"/>
  <c r="F166" i="1"/>
  <c r="G166" i="1" l="1"/>
  <c r="A168" i="1"/>
  <c r="B168" i="1" s="1"/>
  <c r="F167" i="1"/>
  <c r="D167" i="1"/>
  <c r="E167" i="1" s="1"/>
  <c r="G167" i="1" l="1"/>
  <c r="D168" i="1"/>
  <c r="E168" i="1" s="1"/>
  <c r="A169" i="1"/>
  <c r="B169" i="1" s="1"/>
  <c r="F168" i="1"/>
  <c r="G168" i="1" l="1"/>
  <c r="A170" i="1"/>
  <c r="B170" i="1" s="1"/>
  <c r="F169" i="1"/>
  <c r="D169" i="1"/>
  <c r="E169" i="1" s="1"/>
  <c r="G169" i="1" l="1"/>
  <c r="D170" i="1"/>
  <c r="E170" i="1" s="1"/>
  <c r="A171" i="1"/>
  <c r="B171" i="1" s="1"/>
  <c r="F170" i="1"/>
  <c r="G170" i="1" l="1"/>
  <c r="A172" i="1"/>
  <c r="B172" i="1" s="1"/>
  <c r="F171" i="1"/>
  <c r="D171" i="1"/>
  <c r="E171" i="1" s="1"/>
  <c r="G171" i="1" l="1"/>
  <c r="D172" i="1"/>
  <c r="E172" i="1" s="1"/>
  <c r="A173" i="1"/>
  <c r="B173" i="1" s="1"/>
  <c r="F172" i="1"/>
  <c r="A174" i="1" l="1"/>
  <c r="B174" i="1" s="1"/>
  <c r="F173" i="1"/>
  <c r="D173" i="1"/>
  <c r="E173" i="1" s="1"/>
  <c r="G172" i="1"/>
  <c r="G173" i="1" l="1"/>
  <c r="D174" i="1"/>
  <c r="E174" i="1" s="1"/>
  <c r="A175" i="1"/>
  <c r="B175" i="1" s="1"/>
  <c r="F174" i="1"/>
  <c r="G174" i="1" l="1"/>
  <c r="A176" i="1"/>
  <c r="B176" i="1" s="1"/>
  <c r="F175" i="1"/>
  <c r="D175" i="1"/>
  <c r="E175" i="1" s="1"/>
  <c r="G175" i="1" l="1"/>
  <c r="D176" i="1"/>
  <c r="E176" i="1" s="1"/>
  <c r="A177" i="1"/>
  <c r="B177" i="1" s="1"/>
  <c r="F176" i="1"/>
  <c r="G176" i="1" l="1"/>
  <c r="A178" i="1"/>
  <c r="B178" i="1" s="1"/>
  <c r="F177" i="1"/>
  <c r="D177" i="1"/>
  <c r="E177" i="1" s="1"/>
  <c r="G177" i="1" l="1"/>
  <c r="D178" i="1"/>
  <c r="E178" i="1" s="1"/>
  <c r="A179" i="1"/>
  <c r="B179" i="1" s="1"/>
  <c r="F178" i="1"/>
  <c r="G178" i="1" l="1"/>
  <c r="A180" i="1"/>
  <c r="B180" i="1" s="1"/>
  <c r="F179" i="1"/>
  <c r="D179" i="1"/>
  <c r="E179" i="1" s="1"/>
  <c r="G179" i="1" l="1"/>
  <c r="D180" i="1"/>
  <c r="E180" i="1" s="1"/>
  <c r="A181" i="1"/>
  <c r="B181" i="1" s="1"/>
  <c r="F180" i="1"/>
  <c r="A182" i="1" l="1"/>
  <c r="B182" i="1" s="1"/>
  <c r="F181" i="1"/>
  <c r="D181" i="1"/>
  <c r="E181" i="1" s="1"/>
  <c r="G180" i="1"/>
  <c r="G181" i="1" l="1"/>
  <c r="D182" i="1"/>
  <c r="E182" i="1" s="1"/>
  <c r="A183" i="1"/>
  <c r="B183" i="1" s="1"/>
  <c r="F182" i="1"/>
  <c r="G182" i="1" l="1"/>
  <c r="A184" i="1"/>
  <c r="B184" i="1" s="1"/>
  <c r="F183" i="1"/>
  <c r="D183" i="1"/>
  <c r="E183" i="1" s="1"/>
  <c r="G183" i="1" l="1"/>
  <c r="A185" i="1"/>
  <c r="B185" i="1" s="1"/>
  <c r="F184" i="1"/>
  <c r="D184" i="1"/>
  <c r="E184" i="1" s="1"/>
  <c r="G184" i="1" l="1"/>
  <c r="A186" i="1"/>
  <c r="B186" i="1" s="1"/>
  <c r="F185" i="1"/>
  <c r="D185" i="1"/>
  <c r="E185" i="1" s="1"/>
  <c r="G185" i="1" l="1"/>
  <c r="A187" i="1"/>
  <c r="B187" i="1" s="1"/>
  <c r="F186" i="1"/>
  <c r="D186" i="1"/>
  <c r="E186" i="1" s="1"/>
  <c r="G186" i="1" l="1"/>
  <c r="A188" i="1"/>
  <c r="B188" i="1" s="1"/>
  <c r="F187" i="1"/>
  <c r="D187" i="1"/>
  <c r="E187" i="1" s="1"/>
  <c r="G187" i="1" l="1"/>
  <c r="A189" i="1"/>
  <c r="B189" i="1" s="1"/>
  <c r="F188" i="1"/>
  <c r="D188" i="1"/>
  <c r="E188" i="1" s="1"/>
  <c r="G188" i="1" l="1"/>
  <c r="A190" i="1"/>
  <c r="B190" i="1" s="1"/>
  <c r="F189" i="1"/>
  <c r="D189" i="1"/>
  <c r="E189" i="1" s="1"/>
  <c r="G189" i="1" l="1"/>
  <c r="A191" i="1"/>
  <c r="B191" i="1" s="1"/>
  <c r="F190" i="1"/>
  <c r="D190" i="1"/>
  <c r="E190" i="1" s="1"/>
  <c r="G190" i="1" l="1"/>
  <c r="A192" i="1"/>
  <c r="B192" i="1" s="1"/>
  <c r="F191" i="1"/>
  <c r="D191" i="1"/>
  <c r="E191" i="1" s="1"/>
  <c r="G191" i="1" s="1"/>
  <c r="A193" i="1" l="1"/>
  <c r="B193" i="1" s="1"/>
  <c r="D192" i="1"/>
  <c r="E192" i="1" s="1"/>
  <c r="F192" i="1"/>
  <c r="G192" i="1" l="1"/>
  <c r="A194" i="1"/>
  <c r="B194" i="1" s="1"/>
  <c r="F193" i="1"/>
  <c r="D193" i="1"/>
  <c r="E193" i="1" s="1"/>
  <c r="G193" i="1" l="1"/>
  <c r="A195" i="1"/>
  <c r="B195" i="1" s="1"/>
  <c r="D194" i="1"/>
  <c r="E194" i="1" s="1"/>
  <c r="F194" i="1"/>
  <c r="G194" i="1" l="1"/>
  <c r="A196" i="1"/>
  <c r="B196" i="1" s="1"/>
  <c r="F195" i="1"/>
  <c r="D195" i="1"/>
  <c r="E195" i="1" s="1"/>
  <c r="G195" i="1" l="1"/>
  <c r="A197" i="1"/>
  <c r="B197" i="1" s="1"/>
  <c r="F196" i="1"/>
  <c r="D196" i="1"/>
  <c r="E196" i="1" s="1"/>
  <c r="G196" i="1" l="1"/>
  <c r="B198" i="1"/>
  <c r="A199" i="1" s="1"/>
  <c r="F197" i="1"/>
  <c r="D197" i="1"/>
  <c r="E197" i="1" s="1"/>
  <c r="G197" i="1" l="1"/>
  <c r="B199" i="1"/>
  <c r="F198" i="1"/>
  <c r="D198" i="1"/>
  <c r="E198" i="1" s="1"/>
  <c r="G198" i="1" l="1"/>
  <c r="A200" i="1"/>
  <c r="B200" i="1" s="1"/>
  <c r="F199" i="1"/>
  <c r="E199" i="1"/>
  <c r="G199" i="1" l="1"/>
  <c r="A201" i="1"/>
  <c r="B201" i="1" s="1"/>
  <c r="F200" i="1"/>
  <c r="E200" i="1"/>
  <c r="G200" i="1" l="1"/>
  <c r="A202" i="1"/>
  <c r="B202" i="1" s="1"/>
  <c r="F201" i="1"/>
  <c r="E201" i="1"/>
  <c r="G201" i="1" l="1"/>
  <c r="A203" i="1"/>
  <c r="B203" i="1" s="1"/>
  <c r="F202" i="1"/>
  <c r="E202" i="1"/>
  <c r="G202" i="1" l="1"/>
  <c r="A204" i="1"/>
  <c r="B204" i="1" s="1"/>
  <c r="F203" i="1"/>
  <c r="E203" i="1"/>
  <c r="G203" i="1" l="1"/>
  <c r="A205" i="1"/>
  <c r="B205" i="1" s="1"/>
  <c r="F204" i="1"/>
  <c r="E204" i="1"/>
  <c r="G204" i="1" l="1"/>
  <c r="A206" i="1"/>
  <c r="B206" i="1" s="1"/>
  <c r="F205" i="1"/>
  <c r="E205" i="1"/>
  <c r="G205" i="1" l="1"/>
  <c r="A207" i="1"/>
  <c r="B207" i="1" s="1"/>
  <c r="F206" i="1"/>
  <c r="E206" i="1"/>
  <c r="G206" i="1" l="1"/>
  <c r="F207" i="1"/>
  <c r="E207" i="1"/>
  <c r="A208" i="1"/>
  <c r="B208" i="1" s="1"/>
  <c r="G207" i="1" l="1"/>
  <c r="A209" i="1"/>
  <c r="B209" i="1" s="1"/>
  <c r="F208" i="1"/>
  <c r="E208" i="1"/>
  <c r="G208" i="1" l="1"/>
  <c r="F209" i="1"/>
  <c r="D209" i="1"/>
  <c r="E209" i="1" s="1"/>
  <c r="A210" i="1"/>
  <c r="B210" i="1" s="1"/>
  <c r="G209" i="1" l="1"/>
  <c r="A211" i="1"/>
  <c r="B211" i="1" s="1"/>
  <c r="F210" i="1"/>
  <c r="D210" i="1"/>
  <c r="E210" i="1" s="1"/>
  <c r="G210" i="1" l="1"/>
  <c r="F211" i="1"/>
  <c r="D211" i="1"/>
  <c r="E211" i="1" s="1"/>
  <c r="A212" i="1"/>
  <c r="B212" i="1" s="1"/>
  <c r="G211" i="1" l="1"/>
  <c r="A213" i="1"/>
  <c r="B213" i="1" s="1"/>
  <c r="F212" i="1"/>
  <c r="E212" i="1"/>
  <c r="G212" i="1" l="1"/>
  <c r="F213" i="1"/>
  <c r="D213" i="1"/>
  <c r="E213" i="1" s="1"/>
  <c r="A214" i="1"/>
  <c r="B214" i="1" s="1"/>
  <c r="G213" i="1" l="1"/>
  <c r="A215" i="1"/>
  <c r="B215" i="1" s="1"/>
  <c r="F214" i="1"/>
  <c r="D214" i="1"/>
  <c r="E214" i="1" s="1"/>
  <c r="G214" i="1" l="1"/>
  <c r="F215" i="1"/>
  <c r="D215" i="1"/>
  <c r="E215" i="1" s="1"/>
  <c r="A216" i="1"/>
  <c r="B216" i="1" s="1"/>
  <c r="G215" i="1" l="1"/>
  <c r="A217" i="1"/>
  <c r="B217" i="1" s="1"/>
  <c r="F216" i="1"/>
  <c r="D216" i="1"/>
  <c r="E216" i="1" s="1"/>
  <c r="G216" i="1" l="1"/>
  <c r="F217" i="1"/>
  <c r="D217" i="1"/>
  <c r="E217" i="1" s="1"/>
  <c r="A218" i="1"/>
  <c r="B218" i="1" s="1"/>
  <c r="G217" i="1" l="1"/>
  <c r="A219" i="1"/>
  <c r="B219" i="1" s="1"/>
  <c r="F218" i="1"/>
  <c r="D218" i="1"/>
  <c r="E218" i="1" s="1"/>
  <c r="G218" i="1" l="1"/>
  <c r="F219" i="1"/>
  <c r="D219" i="1"/>
  <c r="E219" i="1" s="1"/>
  <c r="A220" i="1"/>
  <c r="B220" i="1" s="1"/>
  <c r="G219" i="1" l="1"/>
  <c r="A221" i="1"/>
  <c r="B221" i="1" s="1"/>
  <c r="F220" i="1"/>
  <c r="E220" i="1"/>
  <c r="G220" i="1" l="1"/>
  <c r="F221" i="1"/>
  <c r="D221" i="1"/>
  <c r="E221" i="1" s="1"/>
  <c r="A222" i="1"/>
  <c r="B222" i="1" s="1"/>
  <c r="G221" i="1" l="1"/>
  <c r="A223" i="1"/>
  <c r="B223" i="1" s="1"/>
  <c r="F222" i="1"/>
  <c r="D222" i="1"/>
  <c r="E222" i="1" s="1"/>
  <c r="G222" i="1" l="1"/>
  <c r="F223" i="1"/>
  <c r="D223" i="1"/>
  <c r="E223" i="1" s="1"/>
  <c r="A224" i="1"/>
  <c r="B224" i="1" s="1"/>
  <c r="G223" i="1" l="1"/>
  <c r="F224" i="1"/>
  <c r="E224" i="1"/>
  <c r="E236" i="1" s="1"/>
  <c r="G224" i="1" l="1"/>
  <c r="E239" i="1"/>
  <c r="G236" i="1" l="1"/>
  <c r="E240" i="1" s="1"/>
  <c r="E242" i="1"/>
</calcChain>
</file>

<file path=xl/sharedStrings.xml><?xml version="1.0" encoding="utf-8"?>
<sst xmlns="http://schemas.openxmlformats.org/spreadsheetml/2006/main" count="36" uniqueCount="34">
  <si>
    <t>EVOLUCIÓN DE MESADAS PENSIONALES.</t>
  </si>
  <si>
    <t>CALCULADA</t>
  </si>
  <si>
    <t>AÑO</t>
  </si>
  <si>
    <t>IPC Variación</t>
  </si>
  <si>
    <t>MESADA</t>
  </si>
  <si>
    <t>INTERES MORATORIOS A APLICAR</t>
  </si>
  <si>
    <t>Mes:</t>
  </si>
  <si>
    <t>Mayo de 2025</t>
  </si>
  <si>
    <t xml:space="preserve">Interés Corriente anual: </t>
  </si>
  <si>
    <t>Interés de mora anual:</t>
  </si>
  <si>
    <t>Interés de mora mensual:</t>
  </si>
  <si>
    <t xml:space="preserve"> Nota: El cálculo técnico de la tasa mensual debe ser ((1 + interés de mora anual) elevado a la 1/12) - 1.  </t>
  </si>
  <si>
    <t>FECHAS DETERMINANTES DEL CÁLCULO</t>
  </si>
  <si>
    <t>Deben mesadas desde:</t>
  </si>
  <si>
    <t>Deben mesadas hasta:</t>
  </si>
  <si>
    <t>Deben intereses de mora desde:</t>
  </si>
  <si>
    <t>Deben intereses de mora hasta:</t>
  </si>
  <si>
    <t>MESADAS ADEUDADAS CON INTERES MORATORIO</t>
  </si>
  <si>
    <t>PERIODO</t>
  </si>
  <si>
    <t>Mesada</t>
  </si>
  <si>
    <t xml:space="preserve">Número de </t>
  </si>
  <si>
    <t>Deuda total</t>
  </si>
  <si>
    <t xml:space="preserve">Días </t>
  </si>
  <si>
    <t>Deuda</t>
  </si>
  <si>
    <t>Inicio</t>
  </si>
  <si>
    <t>Final</t>
  </si>
  <si>
    <t>adeudada</t>
  </si>
  <si>
    <t>mesadas</t>
  </si>
  <si>
    <t>mora</t>
  </si>
  <si>
    <t>Totales</t>
  </si>
  <si>
    <t xml:space="preserve">LIQUIDACION </t>
  </si>
  <si>
    <t>Deuda por mesadas retroactivas</t>
  </si>
  <si>
    <t>Deuda por intereses moratorios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</si>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</sst>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000_);_(* \(#,##0.0000000\);_(* &quot;-&quot;??_);_(@_)"/>
    <numFmt numFmtId="167" formatCode="&quot;$&quot;\ #,##0.00"/>
    <numFmt numFmtId="168" formatCode="&quot;$&quot;\ #,##0.00_);[Red]\(&quot;$&quot;\ #,##0.00\)"/>
    <numFmt numFmtId="169" formatCode="_ * #,##0.00_ ;_ * \-#,##0.00_ ;_ * &quot;-&quot;??_ ;_ @_ "/>
    <numFmt numFmtId="170" formatCode="0.000%"/>
    <numFmt numFmtId="171" formatCode="0.00000%"/>
    <numFmt numFmtId="172" formatCode="_(* #,##0.000000_);_(* \(#,##0.000000\);_(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165" fontId="3" fillId="0" borderId="0" xfId="1" applyNumberFormat="1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0" xfId="0" applyNumberFormat="1" applyFont="1"/>
    <xf numFmtId="165" fontId="4" fillId="0" borderId="0" xfId="0" applyNumberFormat="1" applyFont="1"/>
    <xf numFmtId="0" fontId="3" fillId="0" borderId="0" xfId="0" applyFont="1"/>
    <xf numFmtId="164" fontId="4" fillId="0" borderId="0" xfId="1" applyFont="1" applyBorder="1" applyAlignment="1">
      <alignment horizontal="center"/>
    </xf>
    <xf numFmtId="0" fontId="4" fillId="0" borderId="0" xfId="0" applyFont="1"/>
    <xf numFmtId="165" fontId="5" fillId="0" borderId="0" xfId="1" applyNumberFormat="1" applyFont="1" applyBorder="1" applyAlignment="1"/>
    <xf numFmtId="166" fontId="4" fillId="0" borderId="0" xfId="1" applyNumberFormat="1" applyFont="1" applyBorder="1" applyAlignment="1"/>
    <xf numFmtId="164" fontId="3" fillId="0" borderId="0" xfId="1" applyFont="1" applyBorder="1" applyAlignment="1"/>
    <xf numFmtId="165" fontId="6" fillId="0" borderId="1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164" fontId="6" fillId="0" borderId="1" xfId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/>
    </xf>
    <xf numFmtId="167" fontId="4" fillId="0" borderId="0" xfId="0" applyNumberFormat="1" applyFont="1"/>
    <xf numFmtId="165" fontId="3" fillId="0" borderId="1" xfId="1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vertical="center"/>
    </xf>
    <xf numFmtId="164" fontId="3" fillId="0" borderId="0" xfId="1" applyFont="1" applyFill="1" applyBorder="1"/>
    <xf numFmtId="14" fontId="3" fillId="0" borderId="0" xfId="1" applyNumberFormat="1" applyFont="1" applyFill="1" applyBorder="1"/>
    <xf numFmtId="166" fontId="3" fillId="0" borderId="0" xfId="1" applyNumberFormat="1" applyFont="1" applyBorder="1" applyAlignment="1"/>
    <xf numFmtId="165" fontId="3" fillId="0" borderId="0" xfId="1" applyNumberFormat="1" applyFont="1" applyBorder="1" applyAlignment="1"/>
    <xf numFmtId="165" fontId="3" fillId="0" borderId="2" xfId="1" applyNumberFormat="1" applyFont="1" applyBorder="1" applyAlignment="1"/>
    <xf numFmtId="49" fontId="4" fillId="0" borderId="3" xfId="1" applyNumberFormat="1" applyFont="1" applyBorder="1" applyAlignment="1"/>
    <xf numFmtId="164" fontId="3" fillId="0" borderId="3" xfId="1" applyFont="1" applyBorder="1" applyAlignment="1"/>
    <xf numFmtId="165" fontId="4" fillId="0" borderId="3" xfId="1" applyNumberFormat="1" applyFont="1" applyBorder="1" applyAlignment="1">
      <alignment horizontal="left"/>
    </xf>
    <xf numFmtId="166" fontId="3" fillId="0" borderId="3" xfId="1" applyNumberFormat="1" applyFont="1" applyBorder="1" applyAlignment="1"/>
    <xf numFmtId="165" fontId="3" fillId="0" borderId="3" xfId="1" applyNumberFormat="1" applyFont="1" applyBorder="1" applyAlignment="1"/>
    <xf numFmtId="164" fontId="3" fillId="0" borderId="4" xfId="1" applyFont="1" applyBorder="1" applyAlignment="1"/>
    <xf numFmtId="165" fontId="3" fillId="0" borderId="5" xfId="1" applyNumberFormat="1" applyFont="1" applyBorder="1" applyAlignment="1"/>
    <xf numFmtId="170" fontId="3" fillId="0" borderId="0" xfId="3" applyNumberFormat="1" applyFont="1" applyBorder="1" applyAlignment="1"/>
    <xf numFmtId="164" fontId="3" fillId="0" borderId="6" xfId="1" applyFont="1" applyBorder="1" applyAlignment="1"/>
    <xf numFmtId="171" fontId="3" fillId="0" borderId="0" xfId="1" applyNumberFormat="1" applyFont="1" applyBorder="1" applyAlignment="1"/>
    <xf numFmtId="165" fontId="4" fillId="0" borderId="0" xfId="1" applyNumberFormat="1" applyFont="1" applyBorder="1" applyAlignment="1">
      <alignment horizontal="left"/>
    </xf>
    <xf numFmtId="165" fontId="3" fillId="0" borderId="7" xfId="1" applyNumberFormat="1" applyFont="1" applyBorder="1" applyAlignment="1"/>
    <xf numFmtId="166" fontId="3" fillId="0" borderId="8" xfId="1" applyNumberFormat="1" applyFont="1" applyBorder="1" applyAlignment="1"/>
    <xf numFmtId="164" fontId="3" fillId="0" borderId="8" xfId="1" applyFont="1" applyBorder="1" applyAlignment="1"/>
    <xf numFmtId="165" fontId="3" fillId="0" borderId="8" xfId="1" applyNumberFormat="1" applyFont="1" applyBorder="1" applyAlignment="1">
      <alignment horizontal="center"/>
    </xf>
    <xf numFmtId="165" fontId="3" fillId="0" borderId="8" xfId="1" applyNumberFormat="1" applyFont="1" applyBorder="1" applyAlignment="1"/>
    <xf numFmtId="164" fontId="3" fillId="0" borderId="9" xfId="1" applyFont="1" applyBorder="1" applyAlignment="1"/>
    <xf numFmtId="0" fontId="5" fillId="0" borderId="0" xfId="1" applyNumberFormat="1" applyFont="1" applyBorder="1" applyAlignment="1"/>
    <xf numFmtId="164" fontId="3" fillId="0" borderId="2" xfId="1" applyFont="1" applyFill="1" applyBorder="1"/>
    <xf numFmtId="164" fontId="3" fillId="0" borderId="3" xfId="1" applyFont="1" applyFill="1" applyBorder="1"/>
    <xf numFmtId="14" fontId="3" fillId="0" borderId="4" xfId="1" applyNumberFormat="1" applyFont="1" applyFill="1" applyBorder="1"/>
    <xf numFmtId="164" fontId="3" fillId="0" borderId="5" xfId="1" applyFont="1" applyFill="1" applyBorder="1"/>
    <xf numFmtId="14" fontId="3" fillId="0" borderId="6" xfId="1" applyNumberFormat="1" applyFont="1" applyFill="1" applyBorder="1"/>
    <xf numFmtId="164" fontId="3" fillId="0" borderId="7" xfId="1" applyFont="1" applyFill="1" applyBorder="1"/>
    <xf numFmtId="14" fontId="3" fillId="0" borderId="0" xfId="1" applyNumberFormat="1" applyFont="1" applyBorder="1" applyAlignment="1">
      <alignment horizontal="center"/>
    </xf>
    <xf numFmtId="172" fontId="3" fillId="0" borderId="0" xfId="1" applyNumberFormat="1" applyFont="1" applyBorder="1" applyAlignment="1"/>
    <xf numFmtId="0" fontId="6" fillId="0" borderId="2" xfId="0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64" fontId="6" fillId="0" borderId="10" xfId="1" applyFont="1" applyBorder="1" applyAlignment="1">
      <alignment horizontal="center"/>
    </xf>
    <xf numFmtId="165" fontId="6" fillId="0" borderId="10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0" fontId="6" fillId="0" borderId="11" xfId="0" applyNumberFormat="1" applyFont="1" applyBorder="1" applyAlignment="1">
      <alignment horizontal="center"/>
    </xf>
    <xf numFmtId="164" fontId="6" fillId="0" borderId="11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6" fillId="0" borderId="11" xfId="1" applyNumberFormat="1" applyFont="1" applyFill="1" applyBorder="1" applyAlignment="1">
      <alignment horizontal="center"/>
    </xf>
    <xf numFmtId="14" fontId="4" fillId="0" borderId="1" xfId="0" applyNumberFormat="1" applyFont="1" applyBorder="1"/>
    <xf numFmtId="43" fontId="4" fillId="0" borderId="1" xfId="1" applyNumberFormat="1" applyFont="1" applyBorder="1"/>
    <xf numFmtId="164" fontId="3" fillId="0" borderId="1" xfId="1" applyFont="1" applyBorder="1"/>
    <xf numFmtId="43" fontId="4" fillId="0" borderId="1" xfId="1" applyNumberFormat="1" applyFont="1" applyBorder="1" applyAlignment="1">
      <alignment horizontal="left" indent="1"/>
    </xf>
    <xf numFmtId="165" fontId="3" fillId="0" borderId="1" xfId="1" applyNumberFormat="1" applyFont="1" applyBorder="1"/>
    <xf numFmtId="43" fontId="3" fillId="0" borderId="1" xfId="1" applyNumberFormat="1" applyFont="1" applyBorder="1"/>
    <xf numFmtId="0" fontId="5" fillId="0" borderId="0" xfId="0" applyFont="1"/>
    <xf numFmtId="14" fontId="5" fillId="0" borderId="12" xfId="0" applyNumberFormat="1" applyFont="1" applyBorder="1"/>
    <xf numFmtId="14" fontId="5" fillId="0" borderId="13" xfId="0" applyNumberFormat="1" applyFont="1" applyBorder="1"/>
    <xf numFmtId="0" fontId="5" fillId="0" borderId="13" xfId="0" applyFont="1" applyBorder="1"/>
    <xf numFmtId="43" fontId="5" fillId="0" borderId="13" xfId="0" applyNumberFormat="1" applyFont="1" applyBorder="1"/>
    <xf numFmtId="43" fontId="5" fillId="0" borderId="14" xfId="0" applyNumberFormat="1" applyFont="1" applyBorder="1"/>
    <xf numFmtId="165" fontId="8" fillId="0" borderId="0" xfId="0" applyNumberFormat="1" applyFont="1"/>
    <xf numFmtId="166" fontId="2" fillId="0" borderId="0" xfId="1" applyNumberFormat="1" applyFont="1" applyBorder="1" applyAlignment="1"/>
    <xf numFmtId="164" fontId="4" fillId="0" borderId="0" xfId="0" applyNumberFormat="1" applyFont="1"/>
    <xf numFmtId="0" fontId="9" fillId="0" borderId="0" xfId="0" applyFont="1"/>
    <xf numFmtId="164" fontId="9" fillId="0" borderId="1" xfId="1" applyFont="1" applyBorder="1"/>
    <xf numFmtId="166" fontId="9" fillId="0" borderId="5" xfId="1" applyNumberFormat="1" applyFont="1" applyBorder="1" applyAlignment="1">
      <alignment horizontal="left"/>
    </xf>
    <xf numFmtId="164" fontId="9" fillId="0" borderId="6" xfId="1" applyFont="1" applyBorder="1"/>
    <xf numFmtId="164" fontId="11" fillId="2" borderId="1" xfId="1" applyFont="1" applyFill="1" applyBorder="1"/>
    <xf numFmtId="10" fontId="3" fillId="0" borderId="1" xfId="4" applyNumberFormat="1" applyFont="1" applyBorder="1" applyAlignment="1">
      <alignment vertical="center"/>
    </xf>
    <xf numFmtId="43" fontId="3" fillId="0" borderId="1" xfId="2" applyFont="1" applyBorder="1" applyAlignment="1">
      <alignment vertical="center"/>
    </xf>
    <xf numFmtId="166" fontId="10" fillId="2" borderId="1" xfId="1" applyNumberFormat="1" applyFont="1" applyFill="1" applyBorder="1" applyAlignment="1">
      <alignment horizontal="center"/>
    </xf>
    <xf numFmtId="165" fontId="6" fillId="0" borderId="1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164" fontId="3" fillId="0" borderId="15" xfId="1" applyFont="1" applyFill="1" applyBorder="1"/>
    <xf numFmtId="14" fontId="3" fillId="0" borderId="16" xfId="1" applyNumberFormat="1" applyFont="1" applyFill="1" applyBorder="1"/>
  </cellXfs>
  <cellStyles count="5">
    <cellStyle name="Millares" xfId="1" builtinId="3"/>
    <cellStyle name="Millares 2" xfId="3" xr:uid="{AE8F8FB3-FE78-42DF-B420-04C4588CAAD3}"/>
    <cellStyle name="Millares 3" xfId="2" xr:uid="{3D87C719-779C-4E81-A61B-B32C570AE38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8B6C-3591-4F19-9EC2-1B51D1454A14}">
  <dimension ref="A1:I242"/>
  <sheetViews>
    <sheetView tabSelected="1" topLeftCell="A215" workbookViewId="0">
      <selection activeCell="D203" sqref="D203"/>
    </sheetView>
  </sheetViews>
  <sheetFormatPr defaultColWidth="11.42578125" defaultRowHeight="15"/>
  <cols>
    <col min="1" max="1" width="14.42578125" style="9" customWidth="1"/>
    <col min="2" max="2" width="15.7109375" style="9" customWidth="1"/>
    <col min="3" max="3" width="15.28515625" style="9" bestFit="1" customWidth="1"/>
    <col min="4" max="4" width="12.42578125" style="9" customWidth="1"/>
    <col min="5" max="5" width="15.140625" style="9" customWidth="1"/>
    <col min="6" max="6" width="11.140625" style="9" customWidth="1"/>
    <col min="7" max="7" width="17" style="9" customWidth="1"/>
    <col min="8" max="8" width="23.140625" style="9" customWidth="1"/>
    <col min="9" max="9" width="15.140625" style="9" bestFit="1" customWidth="1"/>
  </cols>
  <sheetData>
    <row r="1" spans="1:9">
      <c r="A1" s="1"/>
      <c r="B1" s="2"/>
      <c r="C1" s="3"/>
      <c r="D1" s="4"/>
      <c r="E1" s="5"/>
      <c r="F1" s="6"/>
      <c r="G1" s="7"/>
      <c r="H1" s="8"/>
    </row>
    <row r="2" spans="1:9">
      <c r="A2" s="10" t="s">
        <v>0</v>
      </c>
      <c r="B2" s="11"/>
      <c r="C2" s="12"/>
      <c r="D2" s="4"/>
      <c r="H2" s="4"/>
    </row>
    <row r="3" spans="1:9">
      <c r="A3" s="83" t="s">
        <v>1</v>
      </c>
      <c r="B3" s="83"/>
      <c r="C3" s="83"/>
      <c r="D3" s="4"/>
    </row>
    <row r="4" spans="1:9">
      <c r="A4" s="13" t="s">
        <v>2</v>
      </c>
      <c r="B4" s="14" t="s">
        <v>3</v>
      </c>
      <c r="C4" s="15" t="s">
        <v>4</v>
      </c>
      <c r="D4" s="16"/>
      <c r="I4" s="17"/>
    </row>
    <row r="5" spans="1:9">
      <c r="A5" s="18">
        <v>2022</v>
      </c>
      <c r="B5" s="80">
        <v>5.62E-2</v>
      </c>
      <c r="C5" s="19">
        <v>1000000</v>
      </c>
      <c r="D5" s="16"/>
      <c r="I5" s="17"/>
    </row>
    <row r="6" spans="1:9">
      <c r="A6" s="18">
        <v>2023</v>
      </c>
      <c r="B6" s="81">
        <v>13.12</v>
      </c>
      <c r="C6" s="19">
        <v>1160000</v>
      </c>
      <c r="D6" s="4"/>
      <c r="E6" s="20"/>
      <c r="F6" s="20"/>
      <c r="H6" s="21"/>
    </row>
    <row r="7" spans="1:9">
      <c r="A7" s="18">
        <v>2024</v>
      </c>
      <c r="B7" s="80">
        <v>9.2799999999999994E-2</v>
      </c>
      <c r="C7" s="19">
        <v>1300000</v>
      </c>
      <c r="D7" s="4"/>
      <c r="E7" s="20"/>
      <c r="F7" s="20"/>
      <c r="H7" s="21"/>
    </row>
    <row r="8" spans="1:9">
      <c r="A8" s="18">
        <v>2025</v>
      </c>
      <c r="B8" s="80">
        <v>5.1999999999999998E-2</v>
      </c>
      <c r="C8" s="19">
        <v>1423500</v>
      </c>
      <c r="D8" s="4"/>
      <c r="E8" s="20"/>
      <c r="F8" s="20"/>
      <c r="H8" s="21"/>
    </row>
    <row r="10" spans="1:9">
      <c r="A10" s="10" t="s">
        <v>5</v>
      </c>
      <c r="B10" s="22"/>
      <c r="C10" s="12"/>
      <c r="D10" s="4"/>
      <c r="E10" s="22"/>
      <c r="F10" s="23"/>
      <c r="G10" s="12"/>
    </row>
    <row r="11" spans="1:9">
      <c r="A11" s="24" t="s">
        <v>6</v>
      </c>
      <c r="B11" s="25" t="s">
        <v>7</v>
      </c>
      <c r="C11" s="26"/>
      <c r="D11" s="27"/>
      <c r="E11" s="28"/>
      <c r="F11" s="29"/>
      <c r="G11" s="30"/>
    </row>
    <row r="12" spans="1:9">
      <c r="A12" s="31" t="s">
        <v>8</v>
      </c>
      <c r="B12" s="22"/>
      <c r="C12" s="32">
        <v>0.17799999999999999</v>
      </c>
      <c r="E12" s="22"/>
      <c r="F12" s="23"/>
      <c r="G12" s="33"/>
    </row>
    <row r="13" spans="1:9">
      <c r="A13" s="31" t="s">
        <v>9</v>
      </c>
      <c r="B13" s="22"/>
      <c r="C13" s="34">
        <f>+C12*1.5</f>
        <v>0.26700000000000002</v>
      </c>
      <c r="D13" s="35"/>
      <c r="E13" s="22"/>
      <c r="F13" s="23"/>
      <c r="G13" s="33"/>
    </row>
    <row r="14" spans="1:9">
      <c r="A14" s="31" t="s">
        <v>10</v>
      </c>
      <c r="B14" s="22"/>
      <c r="C14" s="34">
        <f>((1+C13)^(1/12))-1</f>
        <v>1.9916735170441902E-2</v>
      </c>
      <c r="D14" s="35"/>
      <c r="E14" s="22"/>
      <c r="F14" s="23"/>
      <c r="G14" s="33"/>
    </row>
    <row r="15" spans="1:9">
      <c r="A15" s="36" t="s">
        <v>11</v>
      </c>
      <c r="B15" s="37"/>
      <c r="C15" s="38"/>
      <c r="D15" s="39"/>
      <c r="E15" s="37"/>
      <c r="F15" s="40"/>
      <c r="G15" s="41"/>
    </row>
    <row r="16" spans="1:9">
      <c r="A16" s="23"/>
      <c r="B16" s="22"/>
      <c r="C16" s="12"/>
      <c r="D16" s="4"/>
      <c r="E16" s="22"/>
      <c r="F16" s="23"/>
      <c r="G16" s="12"/>
    </row>
    <row r="17" spans="1:7">
      <c r="A17" s="42" t="s">
        <v>12</v>
      </c>
      <c r="B17" s="42"/>
      <c r="C17" s="42"/>
      <c r="D17" s="4"/>
      <c r="E17" s="22"/>
      <c r="F17" s="23"/>
      <c r="G17" s="12"/>
    </row>
    <row r="18" spans="1:7">
      <c r="A18" s="43" t="s">
        <v>13</v>
      </c>
      <c r="B18" s="44"/>
      <c r="C18" s="45">
        <v>45749</v>
      </c>
      <c r="D18" s="4"/>
      <c r="E18" s="22"/>
      <c r="F18" s="23"/>
      <c r="G18" s="12"/>
    </row>
    <row r="19" spans="1:7">
      <c r="A19" s="46" t="s">
        <v>14</v>
      </c>
      <c r="B19" s="20"/>
      <c r="C19" s="47">
        <v>45808</v>
      </c>
      <c r="D19" s="4"/>
      <c r="E19" s="22"/>
      <c r="F19" s="23"/>
      <c r="G19" s="12"/>
    </row>
    <row r="20" spans="1:7">
      <c r="A20" s="43" t="s">
        <v>15</v>
      </c>
      <c r="B20" s="44"/>
      <c r="C20" s="45">
        <v>44830</v>
      </c>
      <c r="D20" s="4"/>
      <c r="E20" s="22"/>
      <c r="F20" s="23"/>
      <c r="G20" s="12"/>
    </row>
    <row r="21" spans="1:7">
      <c r="A21" s="48" t="s">
        <v>16</v>
      </c>
      <c r="B21" s="87"/>
      <c r="C21" s="88">
        <v>45808</v>
      </c>
      <c r="D21" s="4"/>
      <c r="E21" s="22"/>
      <c r="F21" s="23"/>
      <c r="G21" s="12"/>
    </row>
    <row r="22" spans="1:7">
      <c r="A22" s="23"/>
      <c r="B22" s="22"/>
      <c r="C22" s="12"/>
      <c r="D22" s="4"/>
      <c r="E22" s="22"/>
      <c r="F22" s="23"/>
      <c r="G22" s="12"/>
    </row>
    <row r="23" spans="1:7">
      <c r="A23" s="10" t="s">
        <v>17</v>
      </c>
      <c r="B23" s="22"/>
      <c r="C23" s="12"/>
      <c r="D23" s="49"/>
      <c r="E23" s="22"/>
      <c r="F23" s="23"/>
      <c r="G23" s="50"/>
    </row>
    <row r="24" spans="1:7">
      <c r="A24" s="84" t="s">
        <v>18</v>
      </c>
      <c r="B24" s="85"/>
      <c r="C24" s="52" t="s">
        <v>19</v>
      </c>
      <c r="D24" s="53" t="s">
        <v>20</v>
      </c>
      <c r="E24" s="51" t="s">
        <v>21</v>
      </c>
      <c r="F24" s="54" t="s">
        <v>22</v>
      </c>
      <c r="G24" s="53" t="s">
        <v>23</v>
      </c>
    </row>
    <row r="25" spans="1:7">
      <c r="A25" s="55" t="s">
        <v>24</v>
      </c>
      <c r="B25" s="55" t="s">
        <v>25</v>
      </c>
      <c r="C25" s="56" t="s">
        <v>26</v>
      </c>
      <c r="D25" s="57" t="s">
        <v>27</v>
      </c>
      <c r="E25" s="58" t="s">
        <v>27</v>
      </c>
      <c r="F25" s="59" t="s">
        <v>28</v>
      </c>
      <c r="G25" s="57" t="s">
        <v>28</v>
      </c>
    </row>
    <row r="26" spans="1:7" hidden="1">
      <c r="A26" s="60">
        <v>39423</v>
      </c>
      <c r="B26" s="60">
        <v>39447</v>
      </c>
      <c r="C26" s="61">
        <v>433700</v>
      </c>
      <c r="D26" s="62">
        <f t="shared" ref="D26:D43" si="0">IF(OR(AND(MONTH(B26)=2,B26-A26+1&gt;=28),(AND(MONTH(B26)&lt;&gt;6,MONTH(B26)&lt;&gt;11,B26-A26+1&gt;=30))),1,IF(OR(MONTH(B26)=6,MONTH(B26)=11),1+((30-DAY(A26)+1)/30),(30-DAY(A26)+1)/30))</f>
        <v>0.8</v>
      </c>
      <c r="E26" s="63">
        <f>+D26*C26</f>
        <v>346960</v>
      </c>
      <c r="F26" s="64"/>
      <c r="G26" s="64"/>
    </row>
    <row r="27" spans="1:7" hidden="1">
      <c r="A27" s="60">
        <v>39448</v>
      </c>
      <c r="B27" s="60">
        <f>EOMONTH(A27,0)</f>
        <v>39478</v>
      </c>
      <c r="C27" s="61" t="e">
        <f>#REF!</f>
        <v>#REF!</v>
      </c>
      <c r="D27" s="62">
        <f t="shared" si="0"/>
        <v>1</v>
      </c>
      <c r="E27" s="63" t="e">
        <f t="shared" ref="E27:E89" si="1">+D27*C27</f>
        <v>#REF!</v>
      </c>
      <c r="F27" s="64">
        <f>IF(B27&lt;$C$20,$C$21-$C$20,$C$21-B27)</f>
        <v>978</v>
      </c>
      <c r="G27" s="65" t="e">
        <f>+E27*$C$14*F27/30</f>
        <v>#REF!</v>
      </c>
    </row>
    <row r="28" spans="1:7" hidden="1">
      <c r="A28" s="60">
        <f>1+B27</f>
        <v>39479</v>
      </c>
      <c r="B28" s="60">
        <f>EOMONTH(A28,0)</f>
        <v>39507</v>
      </c>
      <c r="C28" s="61" t="e">
        <f>VLOOKUP(YEAR(B28),#REF!,3,1)</f>
        <v>#REF!</v>
      </c>
      <c r="D28" s="62">
        <f t="shared" si="0"/>
        <v>1</v>
      </c>
      <c r="E28" s="63" t="e">
        <f t="shared" si="1"/>
        <v>#REF!</v>
      </c>
      <c r="F28" s="64">
        <f t="shared" ref="F28:F91" si="2">IF(B28&lt;$C$20,$C$21-$C$20,$C$21-B28)</f>
        <v>978</v>
      </c>
      <c r="G28" s="65" t="e">
        <f t="shared" ref="G28:G91" si="3">+E28*$C$14*F28/30</f>
        <v>#REF!</v>
      </c>
    </row>
    <row r="29" spans="1:7" hidden="1">
      <c r="A29" s="60">
        <f>1+B28</f>
        <v>39508</v>
      </c>
      <c r="B29" s="60">
        <f>EOMONTH(A29,0)</f>
        <v>39538</v>
      </c>
      <c r="C29" s="61" t="e">
        <f>VLOOKUP(YEAR(B29),#REF!,3,1)</f>
        <v>#REF!</v>
      </c>
      <c r="D29" s="62">
        <f t="shared" si="0"/>
        <v>1</v>
      </c>
      <c r="E29" s="63" t="e">
        <f t="shared" si="1"/>
        <v>#REF!</v>
      </c>
      <c r="F29" s="64">
        <f t="shared" si="2"/>
        <v>978</v>
      </c>
      <c r="G29" s="65" t="e">
        <f t="shared" si="3"/>
        <v>#REF!</v>
      </c>
    </row>
    <row r="30" spans="1:7" hidden="1">
      <c r="A30" s="60">
        <f>1+B29</f>
        <v>39539</v>
      </c>
      <c r="B30" s="60">
        <f>EOMONTH(A30,0)</f>
        <v>39568</v>
      </c>
      <c r="C30" s="61" t="e">
        <f>VLOOKUP(YEAR(B30),#REF!,3,1)</f>
        <v>#REF!</v>
      </c>
      <c r="D30" s="62">
        <f t="shared" si="0"/>
        <v>1</v>
      </c>
      <c r="E30" s="63" t="e">
        <f t="shared" si="1"/>
        <v>#REF!</v>
      </c>
      <c r="F30" s="64">
        <f t="shared" si="2"/>
        <v>978</v>
      </c>
      <c r="G30" s="65" t="e">
        <f t="shared" si="3"/>
        <v>#REF!</v>
      </c>
    </row>
    <row r="31" spans="1:7" hidden="1">
      <c r="A31" s="60">
        <f t="shared" ref="A31:A43" si="4">1+B30</f>
        <v>39569</v>
      </c>
      <c r="B31" s="60">
        <f t="shared" ref="B31:B43" si="5">EOMONTH(A31,0)</f>
        <v>39599</v>
      </c>
      <c r="C31" s="61" t="e">
        <f>VLOOKUP(YEAR(B31),#REF!,3,1)</f>
        <v>#REF!</v>
      </c>
      <c r="D31" s="62">
        <f t="shared" si="0"/>
        <v>1</v>
      </c>
      <c r="E31" s="63" t="e">
        <f t="shared" si="1"/>
        <v>#REF!</v>
      </c>
      <c r="F31" s="64">
        <f t="shared" si="2"/>
        <v>978</v>
      </c>
      <c r="G31" s="65" t="e">
        <f t="shared" si="3"/>
        <v>#REF!</v>
      </c>
    </row>
    <row r="32" spans="1:7" hidden="1">
      <c r="A32" s="60">
        <f t="shared" si="4"/>
        <v>39600</v>
      </c>
      <c r="B32" s="60">
        <f t="shared" si="5"/>
        <v>39629</v>
      </c>
      <c r="C32" s="61" t="e">
        <f>VLOOKUP(YEAR(B32),#REF!,3,1)</f>
        <v>#REF!</v>
      </c>
      <c r="D32" s="62">
        <v>2</v>
      </c>
      <c r="E32" s="63" t="e">
        <f t="shared" si="1"/>
        <v>#REF!</v>
      </c>
      <c r="F32" s="64">
        <f t="shared" si="2"/>
        <v>978</v>
      </c>
      <c r="G32" s="65" t="e">
        <f t="shared" si="3"/>
        <v>#REF!</v>
      </c>
    </row>
    <row r="33" spans="1:7" hidden="1">
      <c r="A33" s="60">
        <f t="shared" si="4"/>
        <v>39630</v>
      </c>
      <c r="B33" s="60">
        <f t="shared" si="5"/>
        <v>39660</v>
      </c>
      <c r="C33" s="61" t="e">
        <f>VLOOKUP(YEAR(B33),#REF!,3,1)</f>
        <v>#REF!</v>
      </c>
      <c r="D33" s="62">
        <f t="shared" si="0"/>
        <v>1</v>
      </c>
      <c r="E33" s="63" t="e">
        <f t="shared" si="1"/>
        <v>#REF!</v>
      </c>
      <c r="F33" s="64">
        <f t="shared" si="2"/>
        <v>978</v>
      </c>
      <c r="G33" s="65" t="e">
        <f t="shared" si="3"/>
        <v>#REF!</v>
      </c>
    </row>
    <row r="34" spans="1:7" hidden="1">
      <c r="A34" s="60">
        <f t="shared" si="4"/>
        <v>39661</v>
      </c>
      <c r="B34" s="60">
        <f t="shared" si="5"/>
        <v>39691</v>
      </c>
      <c r="C34" s="61" t="e">
        <f>VLOOKUP(YEAR(B34),#REF!,3,1)</f>
        <v>#REF!</v>
      </c>
      <c r="D34" s="62">
        <f t="shared" si="0"/>
        <v>1</v>
      </c>
      <c r="E34" s="63" t="e">
        <f t="shared" si="1"/>
        <v>#REF!</v>
      </c>
      <c r="F34" s="64">
        <f t="shared" si="2"/>
        <v>978</v>
      </c>
      <c r="G34" s="65" t="e">
        <f t="shared" si="3"/>
        <v>#REF!</v>
      </c>
    </row>
    <row r="35" spans="1:7" hidden="1">
      <c r="A35" s="60">
        <f t="shared" si="4"/>
        <v>39692</v>
      </c>
      <c r="B35" s="60">
        <f t="shared" si="5"/>
        <v>39721</v>
      </c>
      <c r="C35" s="61" t="e">
        <f>VLOOKUP(YEAR(B35),#REF!,3,1)</f>
        <v>#REF!</v>
      </c>
      <c r="D35" s="62">
        <f t="shared" si="0"/>
        <v>1</v>
      </c>
      <c r="E35" s="63" t="e">
        <f t="shared" si="1"/>
        <v>#REF!</v>
      </c>
      <c r="F35" s="64">
        <f t="shared" si="2"/>
        <v>978</v>
      </c>
      <c r="G35" s="65" t="e">
        <f t="shared" si="3"/>
        <v>#REF!</v>
      </c>
    </row>
    <row r="36" spans="1:7" hidden="1">
      <c r="A36" s="60">
        <f t="shared" si="4"/>
        <v>39722</v>
      </c>
      <c r="B36" s="60">
        <f t="shared" si="5"/>
        <v>39752</v>
      </c>
      <c r="C36" s="61" t="e">
        <f>VLOOKUP(YEAR(B36),#REF!,3,1)</f>
        <v>#REF!</v>
      </c>
      <c r="D36" s="62">
        <v>1</v>
      </c>
      <c r="E36" s="63" t="e">
        <f t="shared" si="1"/>
        <v>#REF!</v>
      </c>
      <c r="F36" s="64">
        <f t="shared" si="2"/>
        <v>978</v>
      </c>
      <c r="G36" s="65" t="e">
        <f t="shared" si="3"/>
        <v>#REF!</v>
      </c>
    </row>
    <row r="37" spans="1:7" hidden="1">
      <c r="A37" s="60">
        <f t="shared" si="4"/>
        <v>39753</v>
      </c>
      <c r="B37" s="60">
        <f t="shared" si="5"/>
        <v>39782</v>
      </c>
      <c r="C37" s="61" t="e">
        <f>VLOOKUP(YEAR(B37),#REF!,3,1)</f>
        <v>#REF!</v>
      </c>
      <c r="D37" s="62">
        <f t="shared" si="0"/>
        <v>2</v>
      </c>
      <c r="E37" s="63" t="e">
        <f t="shared" si="1"/>
        <v>#REF!</v>
      </c>
      <c r="F37" s="64">
        <f t="shared" si="2"/>
        <v>978</v>
      </c>
      <c r="G37" s="65" t="e">
        <f t="shared" si="3"/>
        <v>#REF!</v>
      </c>
    </row>
    <row r="38" spans="1:7" hidden="1">
      <c r="A38" s="60">
        <f t="shared" si="4"/>
        <v>39783</v>
      </c>
      <c r="B38" s="60">
        <f t="shared" si="5"/>
        <v>39813</v>
      </c>
      <c r="C38" s="61" t="e">
        <f>VLOOKUP(YEAR(B38),#REF!,3,1)</f>
        <v>#REF!</v>
      </c>
      <c r="D38" s="62">
        <f t="shared" si="0"/>
        <v>1</v>
      </c>
      <c r="E38" s="63" t="e">
        <f t="shared" si="1"/>
        <v>#REF!</v>
      </c>
      <c r="F38" s="64">
        <f t="shared" si="2"/>
        <v>978</v>
      </c>
      <c r="G38" s="65" t="e">
        <f t="shared" si="3"/>
        <v>#REF!</v>
      </c>
    </row>
    <row r="39" spans="1:7" hidden="1">
      <c r="A39" s="60">
        <f t="shared" si="4"/>
        <v>39814</v>
      </c>
      <c r="B39" s="60">
        <f t="shared" si="5"/>
        <v>39844</v>
      </c>
      <c r="C39" s="61" t="e">
        <f>#REF!</f>
        <v>#REF!</v>
      </c>
      <c r="D39" s="62">
        <f t="shared" si="0"/>
        <v>1</v>
      </c>
      <c r="E39" s="63" t="e">
        <f t="shared" si="1"/>
        <v>#REF!</v>
      </c>
      <c r="F39" s="64">
        <f t="shared" si="2"/>
        <v>978</v>
      </c>
      <c r="G39" s="65" t="e">
        <f t="shared" si="3"/>
        <v>#REF!</v>
      </c>
    </row>
    <row r="40" spans="1:7" hidden="1">
      <c r="A40" s="60">
        <f t="shared" si="4"/>
        <v>39845</v>
      </c>
      <c r="B40" s="60">
        <f t="shared" si="5"/>
        <v>39872</v>
      </c>
      <c r="C40" s="61" t="e">
        <f>VLOOKUP(YEAR(B40),#REF!,3,1)</f>
        <v>#REF!</v>
      </c>
      <c r="D40" s="62">
        <f t="shared" si="0"/>
        <v>1</v>
      </c>
      <c r="E40" s="63" t="e">
        <f t="shared" si="1"/>
        <v>#REF!</v>
      </c>
      <c r="F40" s="64">
        <f t="shared" si="2"/>
        <v>978</v>
      </c>
      <c r="G40" s="65" t="e">
        <f t="shared" si="3"/>
        <v>#REF!</v>
      </c>
    </row>
    <row r="41" spans="1:7" hidden="1">
      <c r="A41" s="60">
        <f t="shared" si="4"/>
        <v>39873</v>
      </c>
      <c r="B41" s="60">
        <f t="shared" si="5"/>
        <v>39903</v>
      </c>
      <c r="C41" s="61" t="e">
        <f>VLOOKUP(YEAR(B41),#REF!,3,1)</f>
        <v>#REF!</v>
      </c>
      <c r="D41" s="62">
        <f t="shared" si="0"/>
        <v>1</v>
      </c>
      <c r="E41" s="63" t="e">
        <f t="shared" si="1"/>
        <v>#REF!</v>
      </c>
      <c r="F41" s="64">
        <f t="shared" si="2"/>
        <v>978</v>
      </c>
      <c r="G41" s="65" t="e">
        <f t="shared" si="3"/>
        <v>#REF!</v>
      </c>
    </row>
    <row r="42" spans="1:7" hidden="1">
      <c r="A42" s="60">
        <f t="shared" si="4"/>
        <v>39904</v>
      </c>
      <c r="B42" s="60">
        <f t="shared" si="5"/>
        <v>39933</v>
      </c>
      <c r="C42" s="61" t="e">
        <f>VLOOKUP(YEAR(B42),#REF!,3,1)</f>
        <v>#REF!</v>
      </c>
      <c r="D42" s="62">
        <f t="shared" si="0"/>
        <v>1</v>
      </c>
      <c r="E42" s="63" t="e">
        <f t="shared" si="1"/>
        <v>#REF!</v>
      </c>
      <c r="F42" s="64">
        <f t="shared" si="2"/>
        <v>978</v>
      </c>
      <c r="G42" s="65" t="e">
        <f t="shared" si="3"/>
        <v>#REF!</v>
      </c>
    </row>
    <row r="43" spans="1:7" hidden="1">
      <c r="A43" s="60">
        <f t="shared" si="4"/>
        <v>39934</v>
      </c>
      <c r="B43" s="60">
        <f t="shared" si="5"/>
        <v>39964</v>
      </c>
      <c r="C43" s="61" t="e">
        <f>VLOOKUP(YEAR(B43),#REF!,3,1)</f>
        <v>#REF!</v>
      </c>
      <c r="D43" s="62">
        <f t="shared" si="0"/>
        <v>1</v>
      </c>
      <c r="E43" s="63" t="e">
        <f t="shared" si="1"/>
        <v>#REF!</v>
      </c>
      <c r="F43" s="64">
        <f t="shared" si="2"/>
        <v>978</v>
      </c>
      <c r="G43" s="65" t="e">
        <f t="shared" si="3"/>
        <v>#REF!</v>
      </c>
    </row>
    <row r="44" spans="1:7" hidden="1">
      <c r="A44" s="60">
        <f>1+B43</f>
        <v>39965</v>
      </c>
      <c r="B44" s="60">
        <f>EOMONTH(A44,0)</f>
        <v>39994</v>
      </c>
      <c r="C44" s="61" t="e">
        <f>VLOOKUP(YEAR(B44),#REF!,3,1)</f>
        <v>#REF!</v>
      </c>
      <c r="D44" s="62">
        <v>2</v>
      </c>
      <c r="E44" s="63" t="e">
        <f t="shared" si="1"/>
        <v>#REF!</v>
      </c>
      <c r="F44" s="64">
        <f t="shared" si="2"/>
        <v>978</v>
      </c>
      <c r="G44" s="65" t="e">
        <f t="shared" si="3"/>
        <v>#REF!</v>
      </c>
    </row>
    <row r="45" spans="1:7" hidden="1">
      <c r="A45" s="60">
        <f>1+B44</f>
        <v>39995</v>
      </c>
      <c r="B45" s="60">
        <f>EOMONTH(A45,0)</f>
        <v>40025</v>
      </c>
      <c r="C45" s="61" t="e">
        <f>VLOOKUP(YEAR(B45),#REF!,3,1)</f>
        <v>#REF!</v>
      </c>
      <c r="D45" s="62">
        <f>IF(OR(AND(MONTH(B45)=2,B45-A45+1&gt;=28),(AND(MONTH(B45)&lt;&gt;6,MONTH(B45)&lt;&gt;11,B45-A45+1&gt;=30))),1,IF(OR(MONTH(B45)=6,MONTH(B45)=11),1+((30-DAY(A45)+1)/30),(30-DAY(A45)+1)/30))</f>
        <v>1</v>
      </c>
      <c r="E45" s="63" t="e">
        <f t="shared" si="1"/>
        <v>#REF!</v>
      </c>
      <c r="F45" s="64">
        <f t="shared" si="2"/>
        <v>978</v>
      </c>
      <c r="G45" s="65" t="e">
        <f t="shared" si="3"/>
        <v>#REF!</v>
      </c>
    </row>
    <row r="46" spans="1:7" hidden="1">
      <c r="A46" s="60">
        <f>1+B45</f>
        <v>40026</v>
      </c>
      <c r="B46" s="60">
        <f t="shared" ref="B46:B109" si="6">EOMONTH(A46,0)</f>
        <v>40056</v>
      </c>
      <c r="C46" s="61" t="e">
        <f>VLOOKUP(YEAR(B46),#REF!,3,1)</f>
        <v>#REF!</v>
      </c>
      <c r="D46" s="62">
        <f>IF(OR(AND(MONTH(B46)=2,B46-A46+1&gt;=28),(AND(MONTH(B46)&lt;&gt;6,MONTH(B46)&lt;&gt;11,B46-A46+1&gt;=30))),1,IF(OR(MONTH(B46)=6,MONTH(B46)=11),1+((30-DAY(A46)+1)/30),(30-DAY(A46)+1)/30))</f>
        <v>1</v>
      </c>
      <c r="E46" s="63" t="e">
        <f t="shared" si="1"/>
        <v>#REF!</v>
      </c>
      <c r="F46" s="64">
        <f t="shared" si="2"/>
        <v>978</v>
      </c>
      <c r="G46" s="65" t="e">
        <f t="shared" si="3"/>
        <v>#REF!</v>
      </c>
    </row>
    <row r="47" spans="1:7" hidden="1">
      <c r="A47" s="60">
        <f t="shared" ref="A47:A110" si="7">1+B46</f>
        <v>40057</v>
      </c>
      <c r="B47" s="60">
        <f t="shared" si="6"/>
        <v>40086</v>
      </c>
      <c r="C47" s="61" t="e">
        <f>VLOOKUP(YEAR(B47),#REF!,3,1)</f>
        <v>#REF!</v>
      </c>
      <c r="D47" s="62">
        <f t="shared" ref="D47:D111" si="8">IF(OR(AND(MONTH(B47)=2,B47-A47+1&gt;=28),(AND(MONTH(B47)&lt;&gt;6,MONTH(B47)&lt;&gt;11,B47-A47+1&gt;=30))),1,IF(OR(MONTH(B47)=6,MONTH(B47)=11),1+((30-DAY(A47)+1)/30),(30-DAY(A47)+1)/30))</f>
        <v>1</v>
      </c>
      <c r="E47" s="63" t="e">
        <f t="shared" si="1"/>
        <v>#REF!</v>
      </c>
      <c r="F47" s="64">
        <f t="shared" si="2"/>
        <v>978</v>
      </c>
      <c r="G47" s="65" t="e">
        <f t="shared" si="3"/>
        <v>#REF!</v>
      </c>
    </row>
    <row r="48" spans="1:7" hidden="1">
      <c r="A48" s="60">
        <f t="shared" si="7"/>
        <v>40087</v>
      </c>
      <c r="B48" s="60">
        <f t="shared" si="6"/>
        <v>40117</v>
      </c>
      <c r="C48" s="61" t="e">
        <f>VLOOKUP(YEAR(B48),#REF!,3,1)</f>
        <v>#REF!</v>
      </c>
      <c r="D48" s="62">
        <f t="shared" si="8"/>
        <v>1</v>
      </c>
      <c r="E48" s="63" t="e">
        <f t="shared" si="1"/>
        <v>#REF!</v>
      </c>
      <c r="F48" s="64">
        <f t="shared" si="2"/>
        <v>978</v>
      </c>
      <c r="G48" s="65" t="e">
        <f t="shared" si="3"/>
        <v>#REF!</v>
      </c>
    </row>
    <row r="49" spans="1:9" hidden="1">
      <c r="A49" s="60">
        <f t="shared" si="7"/>
        <v>40118</v>
      </c>
      <c r="B49" s="60">
        <f t="shared" si="6"/>
        <v>40147</v>
      </c>
      <c r="C49" s="61" t="e">
        <f>VLOOKUP(YEAR(B49),#REF!,3,1)</f>
        <v>#REF!</v>
      </c>
      <c r="D49" s="62">
        <f t="shared" si="8"/>
        <v>2</v>
      </c>
      <c r="E49" s="63" t="e">
        <f t="shared" si="1"/>
        <v>#REF!</v>
      </c>
      <c r="F49" s="64">
        <f t="shared" si="2"/>
        <v>978</v>
      </c>
      <c r="G49" s="65" t="e">
        <f t="shared" si="3"/>
        <v>#REF!</v>
      </c>
    </row>
    <row r="50" spans="1:9" hidden="1">
      <c r="A50" s="60">
        <f t="shared" si="7"/>
        <v>40148</v>
      </c>
      <c r="B50" s="60">
        <f t="shared" si="6"/>
        <v>40178</v>
      </c>
      <c r="C50" s="61" t="e">
        <f>VLOOKUP(YEAR(B50),#REF!,3,1)</f>
        <v>#REF!</v>
      </c>
      <c r="D50" s="62">
        <f t="shared" si="8"/>
        <v>1</v>
      </c>
      <c r="E50" s="63" t="e">
        <f t="shared" si="1"/>
        <v>#REF!</v>
      </c>
      <c r="F50" s="64">
        <f t="shared" si="2"/>
        <v>978</v>
      </c>
      <c r="G50" s="65" t="e">
        <f t="shared" si="3"/>
        <v>#REF!</v>
      </c>
    </row>
    <row r="51" spans="1:9" hidden="1">
      <c r="A51" s="60">
        <f t="shared" si="7"/>
        <v>40179</v>
      </c>
      <c r="B51" s="60">
        <f t="shared" si="6"/>
        <v>40209</v>
      </c>
      <c r="C51" s="61" t="e">
        <f>#REF!</f>
        <v>#REF!</v>
      </c>
      <c r="D51" s="62">
        <f t="shared" si="8"/>
        <v>1</v>
      </c>
      <c r="E51" s="63" t="e">
        <f t="shared" si="1"/>
        <v>#REF!</v>
      </c>
      <c r="F51" s="64">
        <f t="shared" si="2"/>
        <v>978</v>
      </c>
      <c r="G51" s="65" t="e">
        <f t="shared" si="3"/>
        <v>#REF!</v>
      </c>
    </row>
    <row r="52" spans="1:9" hidden="1">
      <c r="A52" s="60">
        <f t="shared" si="7"/>
        <v>40210</v>
      </c>
      <c r="B52" s="60">
        <f t="shared" si="6"/>
        <v>40237</v>
      </c>
      <c r="C52" s="61">
        <v>515000</v>
      </c>
      <c r="D52" s="62">
        <f t="shared" si="8"/>
        <v>1</v>
      </c>
      <c r="E52" s="63">
        <f t="shared" si="1"/>
        <v>515000</v>
      </c>
      <c r="F52" s="64">
        <f t="shared" si="2"/>
        <v>978</v>
      </c>
      <c r="G52" s="65">
        <f t="shared" si="3"/>
        <v>334382.06677654915</v>
      </c>
    </row>
    <row r="53" spans="1:9" hidden="1">
      <c r="A53" s="60">
        <f t="shared" si="7"/>
        <v>40238</v>
      </c>
      <c r="B53" s="60">
        <f t="shared" si="6"/>
        <v>40268</v>
      </c>
      <c r="C53" s="61">
        <v>515000</v>
      </c>
      <c r="D53" s="62">
        <f t="shared" si="8"/>
        <v>1</v>
      </c>
      <c r="E53" s="63">
        <f t="shared" si="1"/>
        <v>515000</v>
      </c>
      <c r="F53" s="64">
        <f t="shared" si="2"/>
        <v>978</v>
      </c>
      <c r="G53" s="65">
        <f t="shared" si="3"/>
        <v>334382.06677654915</v>
      </c>
    </row>
    <row r="54" spans="1:9" hidden="1">
      <c r="A54" s="60">
        <f t="shared" si="7"/>
        <v>40269</v>
      </c>
      <c r="B54" s="60">
        <f t="shared" si="6"/>
        <v>40298</v>
      </c>
      <c r="C54" s="61">
        <v>515000</v>
      </c>
      <c r="D54" s="62">
        <f t="shared" si="8"/>
        <v>1</v>
      </c>
      <c r="E54" s="63">
        <f t="shared" si="1"/>
        <v>515000</v>
      </c>
      <c r="F54" s="64">
        <f t="shared" si="2"/>
        <v>978</v>
      </c>
      <c r="G54" s="65">
        <f t="shared" si="3"/>
        <v>334382.06677654915</v>
      </c>
    </row>
    <row r="55" spans="1:9" hidden="1">
      <c r="A55" s="60">
        <f t="shared" si="7"/>
        <v>40299</v>
      </c>
      <c r="B55" s="60">
        <f t="shared" si="6"/>
        <v>40329</v>
      </c>
      <c r="C55" s="61">
        <v>515000</v>
      </c>
      <c r="D55" s="62">
        <f t="shared" si="8"/>
        <v>1</v>
      </c>
      <c r="E55" s="63">
        <f t="shared" si="1"/>
        <v>515000</v>
      </c>
      <c r="F55" s="64">
        <f t="shared" si="2"/>
        <v>978</v>
      </c>
      <c r="G55" s="65">
        <f t="shared" si="3"/>
        <v>334382.06677654915</v>
      </c>
    </row>
    <row r="56" spans="1:9" hidden="1">
      <c r="A56" s="60">
        <f t="shared" si="7"/>
        <v>40330</v>
      </c>
      <c r="B56" s="60">
        <f t="shared" si="6"/>
        <v>40359</v>
      </c>
      <c r="C56" s="61">
        <v>515000</v>
      </c>
      <c r="D56" s="62">
        <v>2</v>
      </c>
      <c r="E56" s="63">
        <f t="shared" si="1"/>
        <v>1030000</v>
      </c>
      <c r="F56" s="64">
        <f t="shared" si="2"/>
        <v>978</v>
      </c>
      <c r="G56" s="65">
        <f t="shared" si="3"/>
        <v>668764.13355309831</v>
      </c>
    </row>
    <row r="57" spans="1:9" hidden="1">
      <c r="A57" s="60">
        <f t="shared" si="7"/>
        <v>40360</v>
      </c>
      <c r="B57" s="60">
        <f t="shared" si="6"/>
        <v>40390</v>
      </c>
      <c r="C57" s="61">
        <v>515000</v>
      </c>
      <c r="D57" s="62">
        <f t="shared" si="8"/>
        <v>1</v>
      </c>
      <c r="E57" s="63">
        <f t="shared" si="1"/>
        <v>515000</v>
      </c>
      <c r="F57" s="64">
        <f t="shared" si="2"/>
        <v>978</v>
      </c>
      <c r="G57" s="65">
        <f t="shared" si="3"/>
        <v>334382.06677654915</v>
      </c>
      <c r="H57" s="66"/>
      <c r="I57" s="66"/>
    </row>
    <row r="58" spans="1:9" hidden="1">
      <c r="A58" s="60">
        <f t="shared" si="7"/>
        <v>40391</v>
      </c>
      <c r="B58" s="60">
        <f t="shared" si="6"/>
        <v>40421</v>
      </c>
      <c r="C58" s="61">
        <v>515000</v>
      </c>
      <c r="D58" s="62">
        <f t="shared" si="8"/>
        <v>1</v>
      </c>
      <c r="E58" s="63">
        <f t="shared" si="1"/>
        <v>515000</v>
      </c>
      <c r="F58" s="64">
        <f t="shared" si="2"/>
        <v>978</v>
      </c>
      <c r="G58" s="65">
        <f t="shared" si="3"/>
        <v>334382.06677654915</v>
      </c>
    </row>
    <row r="59" spans="1:9" hidden="1">
      <c r="A59" s="60">
        <f t="shared" si="7"/>
        <v>40422</v>
      </c>
      <c r="B59" s="60">
        <f t="shared" si="6"/>
        <v>40451</v>
      </c>
      <c r="C59" s="61">
        <v>515000</v>
      </c>
      <c r="D59" s="62">
        <f t="shared" si="8"/>
        <v>1</v>
      </c>
      <c r="E59" s="63">
        <f t="shared" si="1"/>
        <v>515000</v>
      </c>
      <c r="F59" s="64">
        <f t="shared" si="2"/>
        <v>978</v>
      </c>
      <c r="G59" s="65">
        <f t="shared" si="3"/>
        <v>334382.06677654915</v>
      </c>
    </row>
    <row r="60" spans="1:9" hidden="1">
      <c r="A60" s="60">
        <f t="shared" si="7"/>
        <v>40452</v>
      </c>
      <c r="B60" s="60">
        <f t="shared" si="6"/>
        <v>40482</v>
      </c>
      <c r="C60" s="61">
        <v>515000</v>
      </c>
      <c r="D60" s="62">
        <f t="shared" si="8"/>
        <v>1</v>
      </c>
      <c r="E60" s="63">
        <f t="shared" si="1"/>
        <v>515000</v>
      </c>
      <c r="F60" s="64">
        <f t="shared" si="2"/>
        <v>978</v>
      </c>
      <c r="G60" s="65">
        <f t="shared" si="3"/>
        <v>334382.06677654915</v>
      </c>
    </row>
    <row r="61" spans="1:9" hidden="1">
      <c r="A61" s="60">
        <f t="shared" si="7"/>
        <v>40483</v>
      </c>
      <c r="B61" s="60">
        <f t="shared" si="6"/>
        <v>40512</v>
      </c>
      <c r="C61" s="61">
        <v>515000</v>
      </c>
      <c r="D61" s="62">
        <f t="shared" si="8"/>
        <v>2</v>
      </c>
      <c r="E61" s="63">
        <f t="shared" si="1"/>
        <v>1030000</v>
      </c>
      <c r="F61" s="64">
        <f t="shared" si="2"/>
        <v>978</v>
      </c>
      <c r="G61" s="65">
        <f t="shared" si="3"/>
        <v>668764.13355309831</v>
      </c>
    </row>
    <row r="62" spans="1:9" hidden="1">
      <c r="A62" s="60">
        <f t="shared" si="7"/>
        <v>40513</v>
      </c>
      <c r="B62" s="60">
        <f t="shared" si="6"/>
        <v>40543</v>
      </c>
      <c r="C62" s="61">
        <v>515000</v>
      </c>
      <c r="D62" s="62">
        <f t="shared" si="8"/>
        <v>1</v>
      </c>
      <c r="E62" s="63">
        <f t="shared" si="1"/>
        <v>515000</v>
      </c>
      <c r="F62" s="64">
        <f t="shared" si="2"/>
        <v>978</v>
      </c>
      <c r="G62" s="65">
        <f t="shared" si="3"/>
        <v>334382.06677654915</v>
      </c>
    </row>
    <row r="63" spans="1:9" hidden="1">
      <c r="A63" s="60">
        <f t="shared" si="7"/>
        <v>40544</v>
      </c>
      <c r="B63" s="60">
        <f t="shared" si="6"/>
        <v>40574</v>
      </c>
      <c r="C63" s="61">
        <v>535600</v>
      </c>
      <c r="D63" s="62">
        <f t="shared" si="8"/>
        <v>1</v>
      </c>
      <c r="E63" s="63">
        <f t="shared" si="1"/>
        <v>535600</v>
      </c>
      <c r="F63" s="64">
        <f t="shared" si="2"/>
        <v>978</v>
      </c>
      <c r="G63" s="65">
        <f t="shared" si="3"/>
        <v>347757.34944761102</v>
      </c>
    </row>
    <row r="64" spans="1:9" hidden="1">
      <c r="A64" s="60">
        <f t="shared" si="7"/>
        <v>40575</v>
      </c>
      <c r="B64" s="60">
        <f t="shared" si="6"/>
        <v>40602</v>
      </c>
      <c r="C64" s="61">
        <v>535600</v>
      </c>
      <c r="D64" s="62">
        <f t="shared" si="8"/>
        <v>1</v>
      </c>
      <c r="E64" s="63">
        <f t="shared" si="1"/>
        <v>535600</v>
      </c>
      <c r="F64" s="64">
        <f t="shared" si="2"/>
        <v>978</v>
      </c>
      <c r="G64" s="65">
        <f t="shared" si="3"/>
        <v>347757.34944761102</v>
      </c>
    </row>
    <row r="65" spans="1:7" hidden="1">
      <c r="A65" s="60">
        <f t="shared" si="7"/>
        <v>40603</v>
      </c>
      <c r="B65" s="60">
        <f t="shared" si="6"/>
        <v>40633</v>
      </c>
      <c r="C65" s="61">
        <v>535600</v>
      </c>
      <c r="D65" s="62">
        <f t="shared" si="8"/>
        <v>1</v>
      </c>
      <c r="E65" s="63">
        <f t="shared" si="1"/>
        <v>535600</v>
      </c>
      <c r="F65" s="64">
        <f t="shared" si="2"/>
        <v>978</v>
      </c>
      <c r="G65" s="65">
        <f t="shared" si="3"/>
        <v>347757.34944761102</v>
      </c>
    </row>
    <row r="66" spans="1:7" hidden="1">
      <c r="A66" s="60">
        <f t="shared" si="7"/>
        <v>40634</v>
      </c>
      <c r="B66" s="60">
        <f t="shared" si="6"/>
        <v>40663</v>
      </c>
      <c r="C66" s="61">
        <v>535600</v>
      </c>
      <c r="D66" s="62">
        <f t="shared" si="8"/>
        <v>1</v>
      </c>
      <c r="E66" s="63">
        <f t="shared" si="1"/>
        <v>535600</v>
      </c>
      <c r="F66" s="64">
        <f t="shared" si="2"/>
        <v>978</v>
      </c>
      <c r="G66" s="65">
        <f t="shared" si="3"/>
        <v>347757.34944761102</v>
      </c>
    </row>
    <row r="67" spans="1:7" hidden="1">
      <c r="A67" s="60">
        <f t="shared" si="7"/>
        <v>40664</v>
      </c>
      <c r="B67" s="60">
        <f t="shared" si="6"/>
        <v>40694</v>
      </c>
      <c r="C67" s="61">
        <v>535600</v>
      </c>
      <c r="D67" s="62">
        <f t="shared" si="8"/>
        <v>1</v>
      </c>
      <c r="E67" s="63">
        <f t="shared" si="1"/>
        <v>535600</v>
      </c>
      <c r="F67" s="64">
        <f t="shared" si="2"/>
        <v>978</v>
      </c>
      <c r="G67" s="65">
        <f t="shared" si="3"/>
        <v>347757.34944761102</v>
      </c>
    </row>
    <row r="68" spans="1:7" hidden="1">
      <c r="A68" s="60">
        <f t="shared" si="7"/>
        <v>40695</v>
      </c>
      <c r="B68" s="60">
        <f t="shared" si="6"/>
        <v>40724</v>
      </c>
      <c r="C68" s="61">
        <v>535600</v>
      </c>
      <c r="D68" s="62">
        <v>2</v>
      </c>
      <c r="E68" s="63">
        <f t="shared" si="1"/>
        <v>1071200</v>
      </c>
      <c r="F68" s="64">
        <f t="shared" si="2"/>
        <v>978</v>
      </c>
      <c r="G68" s="65">
        <f t="shared" si="3"/>
        <v>695514.69889522204</v>
      </c>
    </row>
    <row r="69" spans="1:7" hidden="1">
      <c r="A69" s="60">
        <f t="shared" si="7"/>
        <v>40725</v>
      </c>
      <c r="B69" s="60">
        <f t="shared" si="6"/>
        <v>40755</v>
      </c>
      <c r="C69" s="61">
        <v>535600</v>
      </c>
      <c r="D69" s="62">
        <f t="shared" si="8"/>
        <v>1</v>
      </c>
      <c r="E69" s="63">
        <f t="shared" si="1"/>
        <v>535600</v>
      </c>
      <c r="F69" s="64">
        <f t="shared" si="2"/>
        <v>978</v>
      </c>
      <c r="G69" s="65">
        <f t="shared" si="3"/>
        <v>347757.34944761102</v>
      </c>
    </row>
    <row r="70" spans="1:7" hidden="1">
      <c r="A70" s="60">
        <f t="shared" si="7"/>
        <v>40756</v>
      </c>
      <c r="B70" s="60">
        <f t="shared" si="6"/>
        <v>40786</v>
      </c>
      <c r="C70" s="61">
        <v>535600</v>
      </c>
      <c r="D70" s="62">
        <f t="shared" si="8"/>
        <v>1</v>
      </c>
      <c r="E70" s="63">
        <f t="shared" si="1"/>
        <v>535600</v>
      </c>
      <c r="F70" s="64">
        <f t="shared" si="2"/>
        <v>978</v>
      </c>
      <c r="G70" s="65">
        <f t="shared" si="3"/>
        <v>347757.34944761102</v>
      </c>
    </row>
    <row r="71" spans="1:7" hidden="1">
      <c r="A71" s="60">
        <f t="shared" si="7"/>
        <v>40787</v>
      </c>
      <c r="B71" s="60">
        <f t="shared" si="6"/>
        <v>40816</v>
      </c>
      <c r="C71" s="61">
        <v>535600</v>
      </c>
      <c r="D71" s="62">
        <f t="shared" si="8"/>
        <v>1</v>
      </c>
      <c r="E71" s="63">
        <f t="shared" si="1"/>
        <v>535600</v>
      </c>
      <c r="F71" s="64">
        <f t="shared" si="2"/>
        <v>978</v>
      </c>
      <c r="G71" s="65">
        <f t="shared" si="3"/>
        <v>347757.34944761102</v>
      </c>
    </row>
    <row r="72" spans="1:7" hidden="1">
      <c r="A72" s="60">
        <f t="shared" si="7"/>
        <v>40817</v>
      </c>
      <c r="B72" s="60">
        <f t="shared" si="6"/>
        <v>40847</v>
      </c>
      <c r="C72" s="61">
        <v>535600</v>
      </c>
      <c r="D72" s="62">
        <f t="shared" si="8"/>
        <v>1</v>
      </c>
      <c r="E72" s="63">
        <f t="shared" si="1"/>
        <v>535600</v>
      </c>
      <c r="F72" s="64">
        <f t="shared" si="2"/>
        <v>978</v>
      </c>
      <c r="G72" s="65">
        <f t="shared" si="3"/>
        <v>347757.34944761102</v>
      </c>
    </row>
    <row r="73" spans="1:7" hidden="1">
      <c r="A73" s="60">
        <f t="shared" si="7"/>
        <v>40848</v>
      </c>
      <c r="B73" s="60">
        <f t="shared" si="6"/>
        <v>40877</v>
      </c>
      <c r="C73" s="61">
        <v>535600</v>
      </c>
      <c r="D73" s="62">
        <f t="shared" si="8"/>
        <v>2</v>
      </c>
      <c r="E73" s="63">
        <f t="shared" si="1"/>
        <v>1071200</v>
      </c>
      <c r="F73" s="64">
        <f t="shared" si="2"/>
        <v>978</v>
      </c>
      <c r="G73" s="65">
        <f t="shared" si="3"/>
        <v>695514.69889522204</v>
      </c>
    </row>
    <row r="74" spans="1:7" hidden="1">
      <c r="A74" s="60">
        <f t="shared" si="7"/>
        <v>40878</v>
      </c>
      <c r="B74" s="60">
        <f t="shared" si="6"/>
        <v>40908</v>
      </c>
      <c r="C74" s="61">
        <v>535600</v>
      </c>
      <c r="D74" s="62">
        <f t="shared" si="8"/>
        <v>1</v>
      </c>
      <c r="E74" s="63">
        <f t="shared" si="1"/>
        <v>535600</v>
      </c>
      <c r="F74" s="64">
        <f t="shared" si="2"/>
        <v>978</v>
      </c>
      <c r="G74" s="65">
        <f t="shared" si="3"/>
        <v>347757.34944761102</v>
      </c>
    </row>
    <row r="75" spans="1:7" hidden="1">
      <c r="A75" s="60">
        <f t="shared" si="7"/>
        <v>40909</v>
      </c>
      <c r="B75" s="60">
        <f t="shared" si="6"/>
        <v>40939</v>
      </c>
      <c r="C75" s="61" t="e">
        <f>#REF!</f>
        <v>#REF!</v>
      </c>
      <c r="D75" s="62">
        <f t="shared" si="8"/>
        <v>1</v>
      </c>
      <c r="E75" s="63" t="e">
        <f t="shared" si="1"/>
        <v>#REF!</v>
      </c>
      <c r="F75" s="64">
        <f t="shared" si="2"/>
        <v>978</v>
      </c>
      <c r="G75" s="65" t="e">
        <f t="shared" si="3"/>
        <v>#REF!</v>
      </c>
    </row>
    <row r="76" spans="1:7" hidden="1">
      <c r="A76" s="60">
        <f t="shared" si="7"/>
        <v>40940</v>
      </c>
      <c r="B76" s="60">
        <f t="shared" si="6"/>
        <v>40968</v>
      </c>
      <c r="C76" s="61">
        <v>566700</v>
      </c>
      <c r="D76" s="62">
        <f t="shared" si="8"/>
        <v>1</v>
      </c>
      <c r="E76" s="63">
        <f t="shared" si="1"/>
        <v>566700</v>
      </c>
      <c r="F76" s="64">
        <f t="shared" si="2"/>
        <v>978</v>
      </c>
      <c r="G76" s="65">
        <f t="shared" si="3"/>
        <v>367950.13056751527</v>
      </c>
    </row>
    <row r="77" spans="1:7" hidden="1">
      <c r="A77" s="60">
        <f t="shared" si="7"/>
        <v>40969</v>
      </c>
      <c r="B77" s="60">
        <f t="shared" si="6"/>
        <v>40999</v>
      </c>
      <c r="C77" s="61">
        <v>566700</v>
      </c>
      <c r="D77" s="62">
        <f t="shared" si="8"/>
        <v>1</v>
      </c>
      <c r="E77" s="63">
        <f t="shared" si="1"/>
        <v>566700</v>
      </c>
      <c r="F77" s="64">
        <f t="shared" si="2"/>
        <v>978</v>
      </c>
      <c r="G77" s="65">
        <f t="shared" si="3"/>
        <v>367950.13056751527</v>
      </c>
    </row>
    <row r="78" spans="1:7" hidden="1">
      <c r="A78" s="60">
        <f t="shared" si="7"/>
        <v>41000</v>
      </c>
      <c r="B78" s="60">
        <f t="shared" si="6"/>
        <v>41029</v>
      </c>
      <c r="C78" s="61">
        <v>566700</v>
      </c>
      <c r="D78" s="62">
        <f t="shared" si="8"/>
        <v>1</v>
      </c>
      <c r="E78" s="63">
        <f t="shared" si="1"/>
        <v>566700</v>
      </c>
      <c r="F78" s="64">
        <f t="shared" si="2"/>
        <v>978</v>
      </c>
      <c r="G78" s="65">
        <f t="shared" si="3"/>
        <v>367950.13056751527</v>
      </c>
    </row>
    <row r="79" spans="1:7" hidden="1">
      <c r="A79" s="60">
        <f t="shared" si="7"/>
        <v>41030</v>
      </c>
      <c r="B79" s="60">
        <f t="shared" si="6"/>
        <v>41060</v>
      </c>
      <c r="C79" s="61">
        <v>566700</v>
      </c>
      <c r="D79" s="62">
        <f t="shared" si="8"/>
        <v>1</v>
      </c>
      <c r="E79" s="63">
        <f t="shared" si="1"/>
        <v>566700</v>
      </c>
      <c r="F79" s="64">
        <f t="shared" si="2"/>
        <v>978</v>
      </c>
      <c r="G79" s="65">
        <f t="shared" si="3"/>
        <v>367950.13056751527</v>
      </c>
    </row>
    <row r="80" spans="1:7" hidden="1">
      <c r="A80" s="60">
        <f t="shared" si="7"/>
        <v>41061</v>
      </c>
      <c r="B80" s="60">
        <f t="shared" si="6"/>
        <v>41090</v>
      </c>
      <c r="C80" s="61">
        <v>566700</v>
      </c>
      <c r="D80" s="62">
        <v>2</v>
      </c>
      <c r="E80" s="63">
        <f t="shared" si="1"/>
        <v>1133400</v>
      </c>
      <c r="F80" s="64">
        <f t="shared" si="2"/>
        <v>978</v>
      </c>
      <c r="G80" s="65">
        <f t="shared" si="3"/>
        <v>735900.26113503054</v>
      </c>
    </row>
    <row r="81" spans="1:7" hidden="1">
      <c r="A81" s="60">
        <f t="shared" si="7"/>
        <v>41091</v>
      </c>
      <c r="B81" s="60">
        <f t="shared" si="6"/>
        <v>41121</v>
      </c>
      <c r="C81" s="61">
        <v>566700</v>
      </c>
      <c r="D81" s="62">
        <f t="shared" si="8"/>
        <v>1</v>
      </c>
      <c r="E81" s="63">
        <f t="shared" si="1"/>
        <v>566700</v>
      </c>
      <c r="F81" s="64">
        <f t="shared" si="2"/>
        <v>978</v>
      </c>
      <c r="G81" s="65">
        <f t="shared" si="3"/>
        <v>367950.13056751527</v>
      </c>
    </row>
    <row r="82" spans="1:7" hidden="1">
      <c r="A82" s="60">
        <f t="shared" si="7"/>
        <v>41122</v>
      </c>
      <c r="B82" s="60">
        <f t="shared" si="6"/>
        <v>41152</v>
      </c>
      <c r="C82" s="61">
        <v>566700</v>
      </c>
      <c r="D82" s="62">
        <f t="shared" si="8"/>
        <v>1</v>
      </c>
      <c r="E82" s="63">
        <f t="shared" si="1"/>
        <v>566700</v>
      </c>
      <c r="F82" s="64">
        <f t="shared" si="2"/>
        <v>978</v>
      </c>
      <c r="G82" s="65">
        <f t="shared" si="3"/>
        <v>367950.13056751527</v>
      </c>
    </row>
    <row r="83" spans="1:7" hidden="1">
      <c r="A83" s="60">
        <f t="shared" si="7"/>
        <v>41153</v>
      </c>
      <c r="B83" s="60">
        <f t="shared" si="6"/>
        <v>41182</v>
      </c>
      <c r="C83" s="61">
        <v>566700</v>
      </c>
      <c r="D83" s="62">
        <f t="shared" si="8"/>
        <v>1</v>
      </c>
      <c r="E83" s="63">
        <f t="shared" si="1"/>
        <v>566700</v>
      </c>
      <c r="F83" s="64">
        <f t="shared" si="2"/>
        <v>978</v>
      </c>
      <c r="G83" s="65">
        <f t="shared" si="3"/>
        <v>367950.13056751527</v>
      </c>
    </row>
    <row r="84" spans="1:7" hidden="1">
      <c r="A84" s="60">
        <f t="shared" si="7"/>
        <v>41183</v>
      </c>
      <c r="B84" s="60">
        <f t="shared" si="6"/>
        <v>41213</v>
      </c>
      <c r="C84" s="61">
        <v>566700</v>
      </c>
      <c r="D84" s="62">
        <f t="shared" si="8"/>
        <v>1</v>
      </c>
      <c r="E84" s="63">
        <f t="shared" si="1"/>
        <v>566700</v>
      </c>
      <c r="F84" s="64">
        <f t="shared" si="2"/>
        <v>978</v>
      </c>
      <c r="G84" s="65">
        <f t="shared" si="3"/>
        <v>367950.13056751527</v>
      </c>
    </row>
    <row r="85" spans="1:7" hidden="1">
      <c r="A85" s="60">
        <f t="shared" si="7"/>
        <v>41214</v>
      </c>
      <c r="B85" s="60">
        <f t="shared" si="6"/>
        <v>41243</v>
      </c>
      <c r="C85" s="61">
        <v>566700</v>
      </c>
      <c r="D85" s="62">
        <f t="shared" si="8"/>
        <v>2</v>
      </c>
      <c r="E85" s="63">
        <f t="shared" si="1"/>
        <v>1133400</v>
      </c>
      <c r="F85" s="64">
        <f t="shared" si="2"/>
        <v>978</v>
      </c>
      <c r="G85" s="65">
        <f t="shared" si="3"/>
        <v>735900.26113503054</v>
      </c>
    </row>
    <row r="86" spans="1:7" hidden="1">
      <c r="A86" s="60">
        <f t="shared" si="7"/>
        <v>41244</v>
      </c>
      <c r="B86" s="60">
        <f t="shared" si="6"/>
        <v>41274</v>
      </c>
      <c r="C86" s="61">
        <v>566700</v>
      </c>
      <c r="D86" s="62">
        <f t="shared" si="8"/>
        <v>1</v>
      </c>
      <c r="E86" s="63">
        <f t="shared" si="1"/>
        <v>566700</v>
      </c>
      <c r="F86" s="64">
        <f t="shared" si="2"/>
        <v>978</v>
      </c>
      <c r="G86" s="65">
        <f t="shared" si="3"/>
        <v>367950.13056751527</v>
      </c>
    </row>
    <row r="87" spans="1:7" hidden="1">
      <c r="A87" s="60">
        <f t="shared" si="7"/>
        <v>41275</v>
      </c>
      <c r="B87" s="60">
        <f t="shared" si="6"/>
        <v>41305</v>
      </c>
      <c r="C87" s="61" t="e">
        <f>#REF!</f>
        <v>#REF!</v>
      </c>
      <c r="D87" s="62">
        <f t="shared" si="8"/>
        <v>1</v>
      </c>
      <c r="E87" s="63" t="e">
        <f t="shared" si="1"/>
        <v>#REF!</v>
      </c>
      <c r="F87" s="64">
        <f t="shared" si="2"/>
        <v>978</v>
      </c>
      <c r="G87" s="65" t="e">
        <f t="shared" si="3"/>
        <v>#REF!</v>
      </c>
    </row>
    <row r="88" spans="1:7" hidden="1">
      <c r="A88" s="60">
        <f t="shared" si="7"/>
        <v>41306</v>
      </c>
      <c r="B88" s="60">
        <f t="shared" si="6"/>
        <v>41333</v>
      </c>
      <c r="C88" s="61">
        <v>589500</v>
      </c>
      <c r="D88" s="62">
        <f t="shared" si="8"/>
        <v>1</v>
      </c>
      <c r="E88" s="63">
        <f t="shared" si="1"/>
        <v>589500</v>
      </c>
      <c r="F88" s="64">
        <f t="shared" si="2"/>
        <v>978</v>
      </c>
      <c r="G88" s="65">
        <f t="shared" si="3"/>
        <v>382753.84148500132</v>
      </c>
    </row>
    <row r="89" spans="1:7" hidden="1">
      <c r="A89" s="60">
        <f t="shared" si="7"/>
        <v>41334</v>
      </c>
      <c r="B89" s="60">
        <f t="shared" si="6"/>
        <v>41364</v>
      </c>
      <c r="C89" s="61">
        <v>589500</v>
      </c>
      <c r="D89" s="62">
        <f t="shared" si="8"/>
        <v>1</v>
      </c>
      <c r="E89" s="63">
        <f t="shared" si="1"/>
        <v>589500</v>
      </c>
      <c r="F89" s="64">
        <f t="shared" si="2"/>
        <v>978</v>
      </c>
      <c r="G89" s="65">
        <f t="shared" si="3"/>
        <v>382753.84148500132</v>
      </c>
    </row>
    <row r="90" spans="1:7" hidden="1">
      <c r="A90" s="60">
        <f t="shared" si="7"/>
        <v>41365</v>
      </c>
      <c r="B90" s="60">
        <f t="shared" si="6"/>
        <v>41394</v>
      </c>
      <c r="C90" s="61">
        <v>589500</v>
      </c>
      <c r="D90" s="62">
        <f t="shared" si="8"/>
        <v>1</v>
      </c>
      <c r="E90" s="63">
        <f t="shared" ref="E90:E153" si="9">+D90*C90</f>
        <v>589500</v>
      </c>
      <c r="F90" s="64">
        <f t="shared" si="2"/>
        <v>978</v>
      </c>
      <c r="G90" s="65">
        <f t="shared" si="3"/>
        <v>382753.84148500132</v>
      </c>
    </row>
    <row r="91" spans="1:7" hidden="1">
      <c r="A91" s="60">
        <f t="shared" si="7"/>
        <v>41395</v>
      </c>
      <c r="B91" s="60">
        <f t="shared" si="6"/>
        <v>41425</v>
      </c>
      <c r="C91" s="61">
        <v>589500</v>
      </c>
      <c r="D91" s="62">
        <f t="shared" si="8"/>
        <v>1</v>
      </c>
      <c r="E91" s="63">
        <f t="shared" si="9"/>
        <v>589500</v>
      </c>
      <c r="F91" s="64">
        <f t="shared" si="2"/>
        <v>978</v>
      </c>
      <c r="G91" s="65">
        <f t="shared" si="3"/>
        <v>382753.84148500132</v>
      </c>
    </row>
    <row r="92" spans="1:7" hidden="1">
      <c r="A92" s="60">
        <f t="shared" si="7"/>
        <v>41426</v>
      </c>
      <c r="B92" s="60">
        <f t="shared" si="6"/>
        <v>41455</v>
      </c>
      <c r="C92" s="61">
        <v>589500</v>
      </c>
      <c r="D92" s="62">
        <v>2</v>
      </c>
      <c r="E92" s="63">
        <f t="shared" si="9"/>
        <v>1179000</v>
      </c>
      <c r="F92" s="64">
        <f t="shared" ref="F92:F155" si="10">IF(B92&lt;$C$20,$C$21-$C$20,$C$21-B92)</f>
        <v>978</v>
      </c>
      <c r="G92" s="65">
        <f t="shared" ref="G92:G155" si="11">+E92*$C$14*F92/30</f>
        <v>765507.68297000264</v>
      </c>
    </row>
    <row r="93" spans="1:7" hidden="1">
      <c r="A93" s="60">
        <f t="shared" si="7"/>
        <v>41456</v>
      </c>
      <c r="B93" s="60">
        <f t="shared" si="6"/>
        <v>41486</v>
      </c>
      <c r="C93" s="61">
        <v>589500</v>
      </c>
      <c r="D93" s="62">
        <f t="shared" si="8"/>
        <v>1</v>
      </c>
      <c r="E93" s="63">
        <f t="shared" si="9"/>
        <v>589500</v>
      </c>
      <c r="F93" s="64">
        <f t="shared" si="10"/>
        <v>978</v>
      </c>
      <c r="G93" s="65">
        <f t="shared" si="11"/>
        <v>382753.84148500132</v>
      </c>
    </row>
    <row r="94" spans="1:7" hidden="1">
      <c r="A94" s="60">
        <f t="shared" si="7"/>
        <v>41487</v>
      </c>
      <c r="B94" s="60">
        <f t="shared" si="6"/>
        <v>41517</v>
      </c>
      <c r="C94" s="61">
        <v>589500</v>
      </c>
      <c r="D94" s="62">
        <f t="shared" si="8"/>
        <v>1</v>
      </c>
      <c r="E94" s="63">
        <f t="shared" si="9"/>
        <v>589500</v>
      </c>
      <c r="F94" s="64">
        <f t="shared" si="10"/>
        <v>978</v>
      </c>
      <c r="G94" s="65">
        <f t="shared" si="11"/>
        <v>382753.84148500132</v>
      </c>
    </row>
    <row r="95" spans="1:7" hidden="1">
      <c r="A95" s="60">
        <f t="shared" si="7"/>
        <v>41518</v>
      </c>
      <c r="B95" s="60">
        <f t="shared" si="6"/>
        <v>41547</v>
      </c>
      <c r="C95" s="61">
        <v>589500</v>
      </c>
      <c r="D95" s="62">
        <f t="shared" si="8"/>
        <v>1</v>
      </c>
      <c r="E95" s="63">
        <f t="shared" si="9"/>
        <v>589500</v>
      </c>
      <c r="F95" s="64">
        <f t="shared" si="10"/>
        <v>978</v>
      </c>
      <c r="G95" s="65">
        <f t="shared" si="11"/>
        <v>382753.84148500132</v>
      </c>
    </row>
    <row r="96" spans="1:7" hidden="1">
      <c r="A96" s="60">
        <f t="shared" si="7"/>
        <v>41548</v>
      </c>
      <c r="B96" s="60">
        <f t="shared" si="6"/>
        <v>41578</v>
      </c>
      <c r="C96" s="61">
        <v>589500</v>
      </c>
      <c r="D96" s="62">
        <f t="shared" si="8"/>
        <v>1</v>
      </c>
      <c r="E96" s="63">
        <f t="shared" si="9"/>
        <v>589500</v>
      </c>
      <c r="F96" s="64">
        <f t="shared" si="10"/>
        <v>978</v>
      </c>
      <c r="G96" s="65">
        <f t="shared" si="11"/>
        <v>382753.84148500132</v>
      </c>
    </row>
    <row r="97" spans="1:7" hidden="1">
      <c r="A97" s="60">
        <f t="shared" si="7"/>
        <v>41579</v>
      </c>
      <c r="B97" s="60">
        <f t="shared" si="6"/>
        <v>41608</v>
      </c>
      <c r="C97" s="61">
        <v>589500</v>
      </c>
      <c r="D97" s="62">
        <f t="shared" si="8"/>
        <v>2</v>
      </c>
      <c r="E97" s="63">
        <f t="shared" si="9"/>
        <v>1179000</v>
      </c>
      <c r="F97" s="64">
        <f t="shared" si="10"/>
        <v>978</v>
      </c>
      <c r="G97" s="65">
        <f t="shared" si="11"/>
        <v>765507.68297000264</v>
      </c>
    </row>
    <row r="98" spans="1:7" hidden="1">
      <c r="A98" s="60">
        <f t="shared" si="7"/>
        <v>41609</v>
      </c>
      <c r="B98" s="60">
        <f t="shared" si="6"/>
        <v>41639</v>
      </c>
      <c r="C98" s="61">
        <v>589500</v>
      </c>
      <c r="D98" s="62">
        <f t="shared" si="8"/>
        <v>1</v>
      </c>
      <c r="E98" s="63">
        <f t="shared" si="9"/>
        <v>589500</v>
      </c>
      <c r="F98" s="64">
        <f t="shared" si="10"/>
        <v>978</v>
      </c>
      <c r="G98" s="65">
        <f t="shared" si="11"/>
        <v>382753.84148500132</v>
      </c>
    </row>
    <row r="99" spans="1:7" hidden="1">
      <c r="A99" s="60">
        <f t="shared" si="7"/>
        <v>41640</v>
      </c>
      <c r="B99" s="60">
        <f t="shared" si="6"/>
        <v>41670</v>
      </c>
      <c r="C99" s="61" t="e">
        <f>#REF!</f>
        <v>#REF!</v>
      </c>
      <c r="D99" s="62">
        <f t="shared" si="8"/>
        <v>1</v>
      </c>
      <c r="E99" s="63" t="e">
        <f t="shared" si="9"/>
        <v>#REF!</v>
      </c>
      <c r="F99" s="64">
        <f t="shared" si="10"/>
        <v>978</v>
      </c>
      <c r="G99" s="65" t="e">
        <f t="shared" si="11"/>
        <v>#REF!</v>
      </c>
    </row>
    <row r="100" spans="1:7" hidden="1">
      <c r="A100" s="60">
        <f t="shared" si="7"/>
        <v>41671</v>
      </c>
      <c r="B100" s="60">
        <f t="shared" si="6"/>
        <v>41698</v>
      </c>
      <c r="C100" s="61">
        <v>616000</v>
      </c>
      <c r="D100" s="62">
        <f t="shared" si="8"/>
        <v>1</v>
      </c>
      <c r="E100" s="63">
        <f t="shared" si="9"/>
        <v>616000</v>
      </c>
      <c r="F100" s="64">
        <f t="shared" si="10"/>
        <v>978</v>
      </c>
      <c r="G100" s="65">
        <f t="shared" si="11"/>
        <v>399959.90899874613</v>
      </c>
    </row>
    <row r="101" spans="1:7" hidden="1">
      <c r="A101" s="60">
        <f t="shared" si="7"/>
        <v>41699</v>
      </c>
      <c r="B101" s="60">
        <f t="shared" si="6"/>
        <v>41729</v>
      </c>
      <c r="C101" s="61">
        <v>616000</v>
      </c>
      <c r="D101" s="62">
        <f t="shared" si="8"/>
        <v>1</v>
      </c>
      <c r="E101" s="63">
        <f t="shared" si="9"/>
        <v>616000</v>
      </c>
      <c r="F101" s="64">
        <f t="shared" si="10"/>
        <v>978</v>
      </c>
      <c r="G101" s="65">
        <f t="shared" si="11"/>
        <v>399959.90899874613</v>
      </c>
    </row>
    <row r="102" spans="1:7" hidden="1">
      <c r="A102" s="60">
        <f t="shared" si="7"/>
        <v>41730</v>
      </c>
      <c r="B102" s="60">
        <f t="shared" si="6"/>
        <v>41759</v>
      </c>
      <c r="C102" s="61">
        <v>616000</v>
      </c>
      <c r="D102" s="62">
        <f t="shared" si="8"/>
        <v>1</v>
      </c>
      <c r="E102" s="63">
        <f t="shared" si="9"/>
        <v>616000</v>
      </c>
      <c r="F102" s="64">
        <f t="shared" si="10"/>
        <v>978</v>
      </c>
      <c r="G102" s="65">
        <f t="shared" si="11"/>
        <v>399959.90899874613</v>
      </c>
    </row>
    <row r="103" spans="1:7" hidden="1">
      <c r="A103" s="60">
        <f t="shared" si="7"/>
        <v>41760</v>
      </c>
      <c r="B103" s="60">
        <f t="shared" si="6"/>
        <v>41790</v>
      </c>
      <c r="C103" s="61">
        <v>616000</v>
      </c>
      <c r="D103" s="62">
        <f t="shared" si="8"/>
        <v>1</v>
      </c>
      <c r="E103" s="63">
        <f t="shared" si="9"/>
        <v>616000</v>
      </c>
      <c r="F103" s="64">
        <f t="shared" si="10"/>
        <v>978</v>
      </c>
      <c r="G103" s="65">
        <f t="shared" si="11"/>
        <v>399959.90899874613</v>
      </c>
    </row>
    <row r="104" spans="1:7" hidden="1">
      <c r="A104" s="60">
        <f t="shared" si="7"/>
        <v>41791</v>
      </c>
      <c r="B104" s="60">
        <f t="shared" si="6"/>
        <v>41820</v>
      </c>
      <c r="C104" s="61">
        <v>616000</v>
      </c>
      <c r="D104" s="62">
        <v>2</v>
      </c>
      <c r="E104" s="63">
        <f t="shared" si="9"/>
        <v>1232000</v>
      </c>
      <c r="F104" s="64">
        <f t="shared" si="10"/>
        <v>978</v>
      </c>
      <c r="G104" s="65">
        <f t="shared" si="11"/>
        <v>799919.81799749227</v>
      </c>
    </row>
    <row r="105" spans="1:7" hidden="1">
      <c r="A105" s="60">
        <f t="shared" si="7"/>
        <v>41821</v>
      </c>
      <c r="B105" s="60">
        <f t="shared" si="6"/>
        <v>41851</v>
      </c>
      <c r="C105" s="61">
        <v>616000</v>
      </c>
      <c r="D105" s="62">
        <f t="shared" si="8"/>
        <v>1</v>
      </c>
      <c r="E105" s="63">
        <f t="shared" si="9"/>
        <v>616000</v>
      </c>
      <c r="F105" s="64">
        <f t="shared" si="10"/>
        <v>978</v>
      </c>
      <c r="G105" s="65">
        <f t="shared" si="11"/>
        <v>399959.90899874613</v>
      </c>
    </row>
    <row r="106" spans="1:7" hidden="1">
      <c r="A106" s="60">
        <f t="shared" si="7"/>
        <v>41852</v>
      </c>
      <c r="B106" s="60">
        <f t="shared" si="6"/>
        <v>41882</v>
      </c>
      <c r="C106" s="61">
        <v>616000</v>
      </c>
      <c r="D106" s="62">
        <f t="shared" si="8"/>
        <v>1</v>
      </c>
      <c r="E106" s="63">
        <f t="shared" si="9"/>
        <v>616000</v>
      </c>
      <c r="F106" s="64">
        <f t="shared" si="10"/>
        <v>978</v>
      </c>
      <c r="G106" s="65">
        <f t="shared" si="11"/>
        <v>399959.90899874613</v>
      </c>
    </row>
    <row r="107" spans="1:7" hidden="1">
      <c r="A107" s="60">
        <f t="shared" si="7"/>
        <v>41883</v>
      </c>
      <c r="B107" s="60">
        <f t="shared" si="6"/>
        <v>41912</v>
      </c>
      <c r="C107" s="61">
        <v>616000</v>
      </c>
      <c r="D107" s="62">
        <f t="shared" si="8"/>
        <v>1</v>
      </c>
      <c r="E107" s="63">
        <f t="shared" si="9"/>
        <v>616000</v>
      </c>
      <c r="F107" s="64">
        <f t="shared" si="10"/>
        <v>978</v>
      </c>
      <c r="G107" s="65">
        <f t="shared" si="11"/>
        <v>399959.90899874613</v>
      </c>
    </row>
    <row r="108" spans="1:7" hidden="1">
      <c r="A108" s="60">
        <f t="shared" si="7"/>
        <v>41913</v>
      </c>
      <c r="B108" s="60">
        <f t="shared" si="6"/>
        <v>41943</v>
      </c>
      <c r="C108" s="61">
        <v>616000</v>
      </c>
      <c r="D108" s="62">
        <f t="shared" si="8"/>
        <v>1</v>
      </c>
      <c r="E108" s="63">
        <f t="shared" si="9"/>
        <v>616000</v>
      </c>
      <c r="F108" s="64">
        <f t="shared" si="10"/>
        <v>978</v>
      </c>
      <c r="G108" s="65">
        <f t="shared" si="11"/>
        <v>399959.90899874613</v>
      </c>
    </row>
    <row r="109" spans="1:7" hidden="1">
      <c r="A109" s="60">
        <f t="shared" si="7"/>
        <v>41944</v>
      </c>
      <c r="B109" s="60">
        <f t="shared" si="6"/>
        <v>41973</v>
      </c>
      <c r="C109" s="61">
        <v>616000</v>
      </c>
      <c r="D109" s="62">
        <f t="shared" si="8"/>
        <v>2</v>
      </c>
      <c r="E109" s="63">
        <f t="shared" si="9"/>
        <v>1232000</v>
      </c>
      <c r="F109" s="64">
        <f t="shared" si="10"/>
        <v>978</v>
      </c>
      <c r="G109" s="65">
        <f t="shared" si="11"/>
        <v>799919.81799749227</v>
      </c>
    </row>
    <row r="110" spans="1:7" hidden="1">
      <c r="A110" s="60">
        <f t="shared" si="7"/>
        <v>41974</v>
      </c>
      <c r="B110" s="60">
        <f t="shared" ref="B110:B173" si="12">EOMONTH(A110,0)</f>
        <v>42004</v>
      </c>
      <c r="C110" s="61">
        <v>616000</v>
      </c>
      <c r="D110" s="62">
        <f t="shared" si="8"/>
        <v>1</v>
      </c>
      <c r="E110" s="63">
        <f t="shared" si="9"/>
        <v>616000</v>
      </c>
      <c r="F110" s="64">
        <f t="shared" si="10"/>
        <v>978</v>
      </c>
      <c r="G110" s="65">
        <f t="shared" si="11"/>
        <v>399959.90899874613</v>
      </c>
    </row>
    <row r="111" spans="1:7" hidden="1">
      <c r="A111" s="60">
        <f t="shared" ref="A111:A174" si="13">1+B110</f>
        <v>42005</v>
      </c>
      <c r="B111" s="60">
        <f t="shared" si="12"/>
        <v>42035</v>
      </c>
      <c r="C111" s="61" t="e">
        <f>#REF!</f>
        <v>#REF!</v>
      </c>
      <c r="D111" s="62">
        <f t="shared" si="8"/>
        <v>1</v>
      </c>
      <c r="E111" s="63" t="e">
        <f t="shared" si="9"/>
        <v>#REF!</v>
      </c>
      <c r="F111" s="64">
        <f t="shared" si="10"/>
        <v>978</v>
      </c>
      <c r="G111" s="65" t="e">
        <f t="shared" si="11"/>
        <v>#REF!</v>
      </c>
    </row>
    <row r="112" spans="1:7" hidden="1">
      <c r="A112" s="60">
        <f t="shared" si="13"/>
        <v>42036</v>
      </c>
      <c r="B112" s="60">
        <f t="shared" si="12"/>
        <v>42063</v>
      </c>
      <c r="C112" s="61">
        <v>644350</v>
      </c>
      <c r="D112" s="62">
        <f t="shared" ref="D112:D175" si="14">IF(OR(AND(MONTH(B112)=2,B112-A112+1&gt;=28),(AND(MONTH(B112)&lt;&gt;6,MONTH(B112)&lt;&gt;11,B112-A112+1&gt;=30))),1,IF(OR(MONTH(B112)=6,MONTH(B112)=11),1+((30-DAY(A112)+1)/30),(30-DAY(A112)+1)/30))</f>
        <v>1</v>
      </c>
      <c r="E112" s="63">
        <f t="shared" si="9"/>
        <v>644350</v>
      </c>
      <c r="F112" s="64">
        <f t="shared" si="10"/>
        <v>978</v>
      </c>
      <c r="G112" s="65">
        <f t="shared" si="11"/>
        <v>418367.15481062018</v>
      </c>
    </row>
    <row r="113" spans="1:7" hidden="1">
      <c r="A113" s="60">
        <f t="shared" si="13"/>
        <v>42064</v>
      </c>
      <c r="B113" s="60">
        <f t="shared" si="12"/>
        <v>42094</v>
      </c>
      <c r="C113" s="61">
        <v>644350</v>
      </c>
      <c r="D113" s="62">
        <f t="shared" si="14"/>
        <v>1</v>
      </c>
      <c r="E113" s="63">
        <f t="shared" si="9"/>
        <v>644350</v>
      </c>
      <c r="F113" s="64">
        <f t="shared" si="10"/>
        <v>978</v>
      </c>
      <c r="G113" s="65">
        <f t="shared" si="11"/>
        <v>418367.15481062018</v>
      </c>
    </row>
    <row r="114" spans="1:7" hidden="1">
      <c r="A114" s="60">
        <f t="shared" si="13"/>
        <v>42095</v>
      </c>
      <c r="B114" s="60">
        <f t="shared" si="12"/>
        <v>42124</v>
      </c>
      <c r="C114" s="61">
        <v>644350</v>
      </c>
      <c r="D114" s="62">
        <f t="shared" si="14"/>
        <v>1</v>
      </c>
      <c r="E114" s="63">
        <f t="shared" si="9"/>
        <v>644350</v>
      </c>
      <c r="F114" s="64">
        <f t="shared" si="10"/>
        <v>978</v>
      </c>
      <c r="G114" s="65">
        <f t="shared" si="11"/>
        <v>418367.15481062018</v>
      </c>
    </row>
    <row r="115" spans="1:7" hidden="1">
      <c r="A115" s="60">
        <f t="shared" si="13"/>
        <v>42125</v>
      </c>
      <c r="B115" s="60">
        <f t="shared" si="12"/>
        <v>42155</v>
      </c>
      <c r="C115" s="61">
        <v>644350</v>
      </c>
      <c r="D115" s="62">
        <f t="shared" si="14"/>
        <v>1</v>
      </c>
      <c r="E115" s="63">
        <f t="shared" si="9"/>
        <v>644350</v>
      </c>
      <c r="F115" s="64">
        <f t="shared" si="10"/>
        <v>978</v>
      </c>
      <c r="G115" s="65">
        <f t="shared" si="11"/>
        <v>418367.15481062018</v>
      </c>
    </row>
    <row r="116" spans="1:7" hidden="1">
      <c r="A116" s="60">
        <f t="shared" si="13"/>
        <v>42156</v>
      </c>
      <c r="B116" s="60">
        <f t="shared" si="12"/>
        <v>42185</v>
      </c>
      <c r="C116" s="61">
        <v>644350</v>
      </c>
      <c r="D116" s="62">
        <v>2</v>
      </c>
      <c r="E116" s="63">
        <f t="shared" si="9"/>
        <v>1288700</v>
      </c>
      <c r="F116" s="64">
        <f t="shared" si="10"/>
        <v>978</v>
      </c>
      <c r="G116" s="65">
        <f t="shared" si="11"/>
        <v>836734.30962124036</v>
      </c>
    </row>
    <row r="117" spans="1:7" hidden="1">
      <c r="A117" s="60">
        <f t="shared" si="13"/>
        <v>42186</v>
      </c>
      <c r="B117" s="60">
        <f t="shared" si="12"/>
        <v>42216</v>
      </c>
      <c r="C117" s="61">
        <v>644350</v>
      </c>
      <c r="D117" s="62">
        <f t="shared" si="14"/>
        <v>1</v>
      </c>
      <c r="E117" s="63">
        <f t="shared" si="9"/>
        <v>644350</v>
      </c>
      <c r="F117" s="64">
        <f t="shared" si="10"/>
        <v>978</v>
      </c>
      <c r="G117" s="65">
        <f t="shared" si="11"/>
        <v>418367.15481062018</v>
      </c>
    </row>
    <row r="118" spans="1:7" hidden="1">
      <c r="A118" s="60">
        <f t="shared" si="13"/>
        <v>42217</v>
      </c>
      <c r="B118" s="60">
        <f t="shared" si="12"/>
        <v>42247</v>
      </c>
      <c r="C118" s="61">
        <v>644350</v>
      </c>
      <c r="D118" s="62">
        <f t="shared" si="14"/>
        <v>1</v>
      </c>
      <c r="E118" s="63">
        <f t="shared" si="9"/>
        <v>644350</v>
      </c>
      <c r="F118" s="64">
        <f t="shared" si="10"/>
        <v>978</v>
      </c>
      <c r="G118" s="65">
        <f t="shared" si="11"/>
        <v>418367.15481062018</v>
      </c>
    </row>
    <row r="119" spans="1:7" hidden="1">
      <c r="A119" s="60">
        <f t="shared" si="13"/>
        <v>42248</v>
      </c>
      <c r="B119" s="60">
        <f t="shared" si="12"/>
        <v>42277</v>
      </c>
      <c r="C119" s="61">
        <v>644350</v>
      </c>
      <c r="D119" s="62">
        <f t="shared" si="14"/>
        <v>1</v>
      </c>
      <c r="E119" s="63">
        <f t="shared" si="9"/>
        <v>644350</v>
      </c>
      <c r="F119" s="64">
        <f t="shared" si="10"/>
        <v>978</v>
      </c>
      <c r="G119" s="65">
        <f t="shared" si="11"/>
        <v>418367.15481062018</v>
      </c>
    </row>
    <row r="120" spans="1:7" hidden="1">
      <c r="A120" s="60">
        <f t="shared" si="13"/>
        <v>42278</v>
      </c>
      <c r="B120" s="60">
        <f t="shared" si="12"/>
        <v>42308</v>
      </c>
      <c r="C120" s="61">
        <v>644350</v>
      </c>
      <c r="D120" s="62">
        <f t="shared" si="14"/>
        <v>1</v>
      </c>
      <c r="E120" s="63">
        <f t="shared" si="9"/>
        <v>644350</v>
      </c>
      <c r="F120" s="64">
        <f t="shared" si="10"/>
        <v>978</v>
      </c>
      <c r="G120" s="65">
        <f t="shared" si="11"/>
        <v>418367.15481062018</v>
      </c>
    </row>
    <row r="121" spans="1:7" hidden="1">
      <c r="A121" s="60">
        <f t="shared" si="13"/>
        <v>42309</v>
      </c>
      <c r="B121" s="60">
        <f t="shared" si="12"/>
        <v>42338</v>
      </c>
      <c r="C121" s="61">
        <v>644350</v>
      </c>
      <c r="D121" s="62">
        <f t="shared" si="14"/>
        <v>2</v>
      </c>
      <c r="E121" s="63">
        <f t="shared" si="9"/>
        <v>1288700</v>
      </c>
      <c r="F121" s="64">
        <f t="shared" si="10"/>
        <v>978</v>
      </c>
      <c r="G121" s="65">
        <f t="shared" si="11"/>
        <v>836734.30962124036</v>
      </c>
    </row>
    <row r="122" spans="1:7" hidden="1">
      <c r="A122" s="60">
        <f t="shared" si="13"/>
        <v>42339</v>
      </c>
      <c r="B122" s="60">
        <f t="shared" si="12"/>
        <v>42369</v>
      </c>
      <c r="C122" s="61">
        <v>644350</v>
      </c>
      <c r="D122" s="62">
        <f t="shared" si="14"/>
        <v>1</v>
      </c>
      <c r="E122" s="63">
        <f t="shared" si="9"/>
        <v>644350</v>
      </c>
      <c r="F122" s="64">
        <f t="shared" si="10"/>
        <v>978</v>
      </c>
      <c r="G122" s="65">
        <f t="shared" si="11"/>
        <v>418367.15481062018</v>
      </c>
    </row>
    <row r="123" spans="1:7" hidden="1">
      <c r="A123" s="60">
        <f t="shared" si="13"/>
        <v>42370</v>
      </c>
      <c r="B123" s="60">
        <f t="shared" si="12"/>
        <v>42400</v>
      </c>
      <c r="C123" s="61" t="e">
        <f>#REF!</f>
        <v>#REF!</v>
      </c>
      <c r="D123" s="62">
        <f t="shared" si="14"/>
        <v>1</v>
      </c>
      <c r="E123" s="63" t="e">
        <f t="shared" si="9"/>
        <v>#REF!</v>
      </c>
      <c r="F123" s="64">
        <f t="shared" si="10"/>
        <v>978</v>
      </c>
      <c r="G123" s="65" t="e">
        <f t="shared" si="11"/>
        <v>#REF!</v>
      </c>
    </row>
    <row r="124" spans="1:7" hidden="1">
      <c r="A124" s="60">
        <f t="shared" si="13"/>
        <v>42401</v>
      </c>
      <c r="B124" s="60">
        <f t="shared" si="12"/>
        <v>42429</v>
      </c>
      <c r="C124" s="61">
        <v>689455</v>
      </c>
      <c r="D124" s="62">
        <f t="shared" si="14"/>
        <v>1</v>
      </c>
      <c r="E124" s="63">
        <f t="shared" si="9"/>
        <v>689455</v>
      </c>
      <c r="F124" s="64">
        <f t="shared" si="10"/>
        <v>978</v>
      </c>
      <c r="G124" s="65">
        <f t="shared" si="11"/>
        <v>447653.18029014685</v>
      </c>
    </row>
    <row r="125" spans="1:7" hidden="1">
      <c r="A125" s="60">
        <f t="shared" si="13"/>
        <v>42430</v>
      </c>
      <c r="B125" s="60">
        <f t="shared" si="12"/>
        <v>42460</v>
      </c>
      <c r="C125" s="61">
        <v>689455</v>
      </c>
      <c r="D125" s="62">
        <f t="shared" si="14"/>
        <v>1</v>
      </c>
      <c r="E125" s="63">
        <f t="shared" si="9"/>
        <v>689455</v>
      </c>
      <c r="F125" s="64">
        <f t="shared" si="10"/>
        <v>978</v>
      </c>
      <c r="G125" s="65">
        <f t="shared" si="11"/>
        <v>447653.18029014685</v>
      </c>
    </row>
    <row r="126" spans="1:7" hidden="1">
      <c r="A126" s="60">
        <f t="shared" si="13"/>
        <v>42461</v>
      </c>
      <c r="B126" s="60">
        <f t="shared" si="12"/>
        <v>42490</v>
      </c>
      <c r="C126" s="61">
        <v>689455</v>
      </c>
      <c r="D126" s="62">
        <f t="shared" si="14"/>
        <v>1</v>
      </c>
      <c r="E126" s="63">
        <f t="shared" si="9"/>
        <v>689455</v>
      </c>
      <c r="F126" s="64">
        <f t="shared" si="10"/>
        <v>978</v>
      </c>
      <c r="G126" s="65">
        <f t="shared" si="11"/>
        <v>447653.18029014685</v>
      </c>
    </row>
    <row r="127" spans="1:7" hidden="1">
      <c r="A127" s="60">
        <f t="shared" si="13"/>
        <v>42491</v>
      </c>
      <c r="B127" s="60">
        <f t="shared" si="12"/>
        <v>42521</v>
      </c>
      <c r="C127" s="61">
        <v>689455</v>
      </c>
      <c r="D127" s="62">
        <f t="shared" si="14"/>
        <v>1</v>
      </c>
      <c r="E127" s="63">
        <f t="shared" si="9"/>
        <v>689455</v>
      </c>
      <c r="F127" s="64">
        <f t="shared" si="10"/>
        <v>978</v>
      </c>
      <c r="G127" s="65">
        <f t="shared" si="11"/>
        <v>447653.18029014685</v>
      </c>
    </row>
    <row r="128" spans="1:7" hidden="1">
      <c r="A128" s="60">
        <f t="shared" si="13"/>
        <v>42522</v>
      </c>
      <c r="B128" s="60">
        <f t="shared" si="12"/>
        <v>42551</v>
      </c>
      <c r="C128" s="61">
        <v>689455</v>
      </c>
      <c r="D128" s="62">
        <v>2</v>
      </c>
      <c r="E128" s="63">
        <f t="shared" si="9"/>
        <v>1378910</v>
      </c>
      <c r="F128" s="64">
        <f t="shared" si="10"/>
        <v>978</v>
      </c>
      <c r="G128" s="65">
        <f t="shared" si="11"/>
        <v>895306.36058029369</v>
      </c>
    </row>
    <row r="129" spans="1:7" hidden="1">
      <c r="A129" s="60">
        <f t="shared" si="13"/>
        <v>42552</v>
      </c>
      <c r="B129" s="60">
        <f t="shared" si="12"/>
        <v>42582</v>
      </c>
      <c r="C129" s="61">
        <v>689455</v>
      </c>
      <c r="D129" s="62">
        <f t="shared" si="14"/>
        <v>1</v>
      </c>
      <c r="E129" s="63">
        <f t="shared" si="9"/>
        <v>689455</v>
      </c>
      <c r="F129" s="64">
        <f t="shared" si="10"/>
        <v>978</v>
      </c>
      <c r="G129" s="65">
        <f t="shared" si="11"/>
        <v>447653.18029014685</v>
      </c>
    </row>
    <row r="130" spans="1:7" hidden="1">
      <c r="A130" s="60">
        <f t="shared" si="13"/>
        <v>42583</v>
      </c>
      <c r="B130" s="60">
        <f t="shared" si="12"/>
        <v>42613</v>
      </c>
      <c r="C130" s="61">
        <v>689455</v>
      </c>
      <c r="D130" s="62">
        <f t="shared" si="14"/>
        <v>1</v>
      </c>
      <c r="E130" s="63">
        <f t="shared" si="9"/>
        <v>689455</v>
      </c>
      <c r="F130" s="64">
        <f t="shared" si="10"/>
        <v>978</v>
      </c>
      <c r="G130" s="65">
        <f t="shared" si="11"/>
        <v>447653.18029014685</v>
      </c>
    </row>
    <row r="131" spans="1:7" hidden="1">
      <c r="A131" s="60">
        <f t="shared" si="13"/>
        <v>42614</v>
      </c>
      <c r="B131" s="60">
        <f t="shared" si="12"/>
        <v>42643</v>
      </c>
      <c r="C131" s="61">
        <v>689455</v>
      </c>
      <c r="D131" s="62">
        <f t="shared" si="14"/>
        <v>1</v>
      </c>
      <c r="E131" s="63">
        <f t="shared" si="9"/>
        <v>689455</v>
      </c>
      <c r="F131" s="64">
        <f t="shared" si="10"/>
        <v>978</v>
      </c>
      <c r="G131" s="65">
        <f t="shared" si="11"/>
        <v>447653.18029014685</v>
      </c>
    </row>
    <row r="132" spans="1:7" hidden="1">
      <c r="A132" s="60">
        <f t="shared" si="13"/>
        <v>42644</v>
      </c>
      <c r="B132" s="60">
        <f t="shared" si="12"/>
        <v>42674</v>
      </c>
      <c r="C132" s="61">
        <v>689455</v>
      </c>
      <c r="D132" s="62">
        <f t="shared" si="14"/>
        <v>1</v>
      </c>
      <c r="E132" s="63">
        <f t="shared" si="9"/>
        <v>689455</v>
      </c>
      <c r="F132" s="64">
        <f t="shared" si="10"/>
        <v>978</v>
      </c>
      <c r="G132" s="65">
        <f t="shared" si="11"/>
        <v>447653.18029014685</v>
      </c>
    </row>
    <row r="133" spans="1:7" hidden="1">
      <c r="A133" s="60">
        <f t="shared" si="13"/>
        <v>42675</v>
      </c>
      <c r="B133" s="60">
        <f t="shared" si="12"/>
        <v>42704</v>
      </c>
      <c r="C133" s="61">
        <v>689455</v>
      </c>
      <c r="D133" s="62">
        <f t="shared" si="14"/>
        <v>2</v>
      </c>
      <c r="E133" s="63">
        <f t="shared" si="9"/>
        <v>1378910</v>
      </c>
      <c r="F133" s="64">
        <f t="shared" si="10"/>
        <v>978</v>
      </c>
      <c r="G133" s="65">
        <f t="shared" si="11"/>
        <v>895306.36058029369</v>
      </c>
    </row>
    <row r="134" spans="1:7" hidden="1">
      <c r="A134" s="60">
        <f t="shared" si="13"/>
        <v>42705</v>
      </c>
      <c r="B134" s="60">
        <f t="shared" si="12"/>
        <v>42735</v>
      </c>
      <c r="C134" s="61">
        <v>689455</v>
      </c>
      <c r="D134" s="62">
        <f t="shared" si="14"/>
        <v>1</v>
      </c>
      <c r="E134" s="63">
        <f t="shared" si="9"/>
        <v>689455</v>
      </c>
      <c r="F134" s="64">
        <f t="shared" si="10"/>
        <v>978</v>
      </c>
      <c r="G134" s="65">
        <f t="shared" si="11"/>
        <v>447653.18029014685</v>
      </c>
    </row>
    <row r="135" spans="1:7" hidden="1">
      <c r="A135" s="60">
        <f t="shared" si="13"/>
        <v>42736</v>
      </c>
      <c r="B135" s="60">
        <f t="shared" si="12"/>
        <v>42766</v>
      </c>
      <c r="C135" s="61">
        <v>737717</v>
      </c>
      <c r="D135" s="62">
        <f t="shared" si="14"/>
        <v>1</v>
      </c>
      <c r="E135" s="63">
        <f t="shared" si="9"/>
        <v>737717</v>
      </c>
      <c r="F135" s="64">
        <f t="shared" si="10"/>
        <v>978</v>
      </c>
      <c r="G135" s="65">
        <f t="shared" si="11"/>
        <v>478989.00030329212</v>
      </c>
    </row>
    <row r="136" spans="1:7" hidden="1">
      <c r="A136" s="60">
        <f t="shared" si="13"/>
        <v>42767</v>
      </c>
      <c r="B136" s="60">
        <f t="shared" si="12"/>
        <v>42794</v>
      </c>
      <c r="C136" s="61">
        <v>737717</v>
      </c>
      <c r="D136" s="62">
        <f t="shared" si="14"/>
        <v>1</v>
      </c>
      <c r="E136" s="63">
        <f t="shared" si="9"/>
        <v>737717</v>
      </c>
      <c r="F136" s="64">
        <f t="shared" si="10"/>
        <v>978</v>
      </c>
      <c r="G136" s="65">
        <f t="shared" si="11"/>
        <v>478989.00030329212</v>
      </c>
    </row>
    <row r="137" spans="1:7" hidden="1">
      <c r="A137" s="60">
        <f t="shared" si="13"/>
        <v>42795</v>
      </c>
      <c r="B137" s="60">
        <f t="shared" si="12"/>
        <v>42825</v>
      </c>
      <c r="C137" s="61">
        <v>737717</v>
      </c>
      <c r="D137" s="62">
        <f t="shared" si="14"/>
        <v>1</v>
      </c>
      <c r="E137" s="63">
        <f t="shared" si="9"/>
        <v>737717</v>
      </c>
      <c r="F137" s="64">
        <f t="shared" si="10"/>
        <v>978</v>
      </c>
      <c r="G137" s="65">
        <f t="shared" si="11"/>
        <v>478989.00030329212</v>
      </c>
    </row>
    <row r="138" spans="1:7" hidden="1">
      <c r="A138" s="60">
        <f t="shared" si="13"/>
        <v>42826</v>
      </c>
      <c r="B138" s="60">
        <f t="shared" si="12"/>
        <v>42855</v>
      </c>
      <c r="C138" s="61">
        <v>737717</v>
      </c>
      <c r="D138" s="62">
        <f t="shared" si="14"/>
        <v>1</v>
      </c>
      <c r="E138" s="63">
        <f t="shared" si="9"/>
        <v>737717</v>
      </c>
      <c r="F138" s="64">
        <f t="shared" si="10"/>
        <v>978</v>
      </c>
      <c r="G138" s="65">
        <f t="shared" si="11"/>
        <v>478989.00030329212</v>
      </c>
    </row>
    <row r="139" spans="1:7" hidden="1">
      <c r="A139" s="60">
        <f t="shared" si="13"/>
        <v>42856</v>
      </c>
      <c r="B139" s="60">
        <f t="shared" si="12"/>
        <v>42886</v>
      </c>
      <c r="C139" s="61">
        <v>737717</v>
      </c>
      <c r="D139" s="62">
        <f t="shared" si="14"/>
        <v>1</v>
      </c>
      <c r="E139" s="63">
        <f t="shared" si="9"/>
        <v>737717</v>
      </c>
      <c r="F139" s="64">
        <f t="shared" si="10"/>
        <v>978</v>
      </c>
      <c r="G139" s="65">
        <f t="shared" si="11"/>
        <v>478989.00030329212</v>
      </c>
    </row>
    <row r="140" spans="1:7" hidden="1">
      <c r="A140" s="60">
        <f t="shared" si="13"/>
        <v>42887</v>
      </c>
      <c r="B140" s="60">
        <f t="shared" si="12"/>
        <v>42916</v>
      </c>
      <c r="C140" s="61">
        <v>737717</v>
      </c>
      <c r="D140" s="62">
        <f t="shared" si="14"/>
        <v>2</v>
      </c>
      <c r="E140" s="63">
        <f t="shared" si="9"/>
        <v>1475434</v>
      </c>
      <c r="F140" s="64">
        <f t="shared" si="10"/>
        <v>978</v>
      </c>
      <c r="G140" s="65">
        <f t="shared" si="11"/>
        <v>957978.00060658425</v>
      </c>
    </row>
    <row r="141" spans="1:7" hidden="1">
      <c r="A141" s="60">
        <f t="shared" si="13"/>
        <v>42917</v>
      </c>
      <c r="B141" s="60">
        <f t="shared" si="12"/>
        <v>42947</v>
      </c>
      <c r="C141" s="61">
        <v>737717</v>
      </c>
      <c r="D141" s="62">
        <f t="shared" si="14"/>
        <v>1</v>
      </c>
      <c r="E141" s="63">
        <f t="shared" si="9"/>
        <v>737717</v>
      </c>
      <c r="F141" s="64">
        <f t="shared" si="10"/>
        <v>978</v>
      </c>
      <c r="G141" s="65">
        <f t="shared" si="11"/>
        <v>478989.00030329212</v>
      </c>
    </row>
    <row r="142" spans="1:7" hidden="1">
      <c r="A142" s="60">
        <f t="shared" si="13"/>
        <v>42948</v>
      </c>
      <c r="B142" s="60">
        <f t="shared" si="12"/>
        <v>42978</v>
      </c>
      <c r="C142" s="61">
        <v>737717</v>
      </c>
      <c r="D142" s="62">
        <f t="shared" si="14"/>
        <v>1</v>
      </c>
      <c r="E142" s="63">
        <f t="shared" si="9"/>
        <v>737717</v>
      </c>
      <c r="F142" s="64">
        <f t="shared" si="10"/>
        <v>978</v>
      </c>
      <c r="G142" s="65">
        <f t="shared" si="11"/>
        <v>478989.00030329212</v>
      </c>
    </row>
    <row r="143" spans="1:7" hidden="1">
      <c r="A143" s="60">
        <f t="shared" si="13"/>
        <v>42979</v>
      </c>
      <c r="B143" s="60">
        <f t="shared" si="12"/>
        <v>43008</v>
      </c>
      <c r="C143" s="61">
        <v>737717</v>
      </c>
      <c r="D143" s="62">
        <f t="shared" si="14"/>
        <v>1</v>
      </c>
      <c r="E143" s="63">
        <f t="shared" si="9"/>
        <v>737717</v>
      </c>
      <c r="F143" s="64">
        <f t="shared" si="10"/>
        <v>978</v>
      </c>
      <c r="G143" s="65">
        <f t="shared" si="11"/>
        <v>478989.00030329212</v>
      </c>
    </row>
    <row r="144" spans="1:7" hidden="1">
      <c r="A144" s="60">
        <f t="shared" si="13"/>
        <v>43009</v>
      </c>
      <c r="B144" s="60">
        <f t="shared" si="12"/>
        <v>43039</v>
      </c>
      <c r="C144" s="61">
        <v>737717</v>
      </c>
      <c r="D144" s="62">
        <f t="shared" si="14"/>
        <v>1</v>
      </c>
      <c r="E144" s="63">
        <f t="shared" si="9"/>
        <v>737717</v>
      </c>
      <c r="F144" s="64">
        <f t="shared" si="10"/>
        <v>978</v>
      </c>
      <c r="G144" s="65">
        <f t="shared" si="11"/>
        <v>478989.00030329212</v>
      </c>
    </row>
    <row r="145" spans="1:7" hidden="1">
      <c r="A145" s="60">
        <f t="shared" si="13"/>
        <v>43040</v>
      </c>
      <c r="B145" s="60">
        <f t="shared" si="12"/>
        <v>43069</v>
      </c>
      <c r="C145" s="61">
        <v>737717</v>
      </c>
      <c r="D145" s="62">
        <f t="shared" si="14"/>
        <v>2</v>
      </c>
      <c r="E145" s="63">
        <f t="shared" si="9"/>
        <v>1475434</v>
      </c>
      <c r="F145" s="64">
        <f t="shared" si="10"/>
        <v>978</v>
      </c>
      <c r="G145" s="65">
        <f t="shared" si="11"/>
        <v>957978.00060658425</v>
      </c>
    </row>
    <row r="146" spans="1:7" hidden="1">
      <c r="A146" s="60">
        <f t="shared" si="13"/>
        <v>43070</v>
      </c>
      <c r="B146" s="60">
        <f t="shared" si="12"/>
        <v>43100</v>
      </c>
      <c r="C146" s="61">
        <v>737717</v>
      </c>
      <c r="D146" s="62">
        <f t="shared" si="14"/>
        <v>1</v>
      </c>
      <c r="E146" s="63">
        <f t="shared" si="9"/>
        <v>737717</v>
      </c>
      <c r="F146" s="64">
        <f t="shared" si="10"/>
        <v>978</v>
      </c>
      <c r="G146" s="65">
        <f t="shared" si="11"/>
        <v>478989.00030329212</v>
      </c>
    </row>
    <row r="147" spans="1:7" hidden="1">
      <c r="A147" s="60">
        <f t="shared" si="13"/>
        <v>43101</v>
      </c>
      <c r="B147" s="60">
        <f t="shared" si="12"/>
        <v>43131</v>
      </c>
      <c r="C147" s="61" t="e">
        <f>#REF!</f>
        <v>#REF!</v>
      </c>
      <c r="D147" s="62">
        <f t="shared" si="14"/>
        <v>1</v>
      </c>
      <c r="E147" s="63" t="e">
        <f t="shared" si="9"/>
        <v>#REF!</v>
      </c>
      <c r="F147" s="64">
        <f t="shared" si="10"/>
        <v>978</v>
      </c>
      <c r="G147" s="65" t="e">
        <f t="shared" si="11"/>
        <v>#REF!</v>
      </c>
    </row>
    <row r="148" spans="1:7" hidden="1">
      <c r="A148" s="60">
        <f t="shared" si="13"/>
        <v>43132</v>
      </c>
      <c r="B148" s="60">
        <f t="shared" si="12"/>
        <v>43159</v>
      </c>
      <c r="C148" s="61">
        <v>781242</v>
      </c>
      <c r="D148" s="62">
        <f t="shared" si="14"/>
        <v>1</v>
      </c>
      <c r="E148" s="63">
        <f t="shared" si="9"/>
        <v>781242</v>
      </c>
      <c r="F148" s="64">
        <f t="shared" si="10"/>
        <v>978</v>
      </c>
      <c r="G148" s="65">
        <f t="shared" si="11"/>
        <v>507249.15458765975</v>
      </c>
    </row>
    <row r="149" spans="1:7" hidden="1">
      <c r="A149" s="60">
        <f t="shared" si="13"/>
        <v>43160</v>
      </c>
      <c r="B149" s="60">
        <f t="shared" si="12"/>
        <v>43190</v>
      </c>
      <c r="C149" s="61">
        <v>781242</v>
      </c>
      <c r="D149" s="62">
        <f t="shared" si="14"/>
        <v>1</v>
      </c>
      <c r="E149" s="63">
        <f t="shared" si="9"/>
        <v>781242</v>
      </c>
      <c r="F149" s="64">
        <f t="shared" si="10"/>
        <v>978</v>
      </c>
      <c r="G149" s="65">
        <f t="shared" si="11"/>
        <v>507249.15458765975</v>
      </c>
    </row>
    <row r="150" spans="1:7" hidden="1">
      <c r="A150" s="60">
        <f t="shared" si="13"/>
        <v>43191</v>
      </c>
      <c r="B150" s="60">
        <f t="shared" si="12"/>
        <v>43220</v>
      </c>
      <c r="C150" s="61">
        <v>781242</v>
      </c>
      <c r="D150" s="62">
        <f t="shared" si="14"/>
        <v>1</v>
      </c>
      <c r="E150" s="63">
        <f t="shared" si="9"/>
        <v>781242</v>
      </c>
      <c r="F150" s="64">
        <f t="shared" si="10"/>
        <v>978</v>
      </c>
      <c r="G150" s="65">
        <f t="shared" si="11"/>
        <v>507249.15458765975</v>
      </c>
    </row>
    <row r="151" spans="1:7" hidden="1">
      <c r="A151" s="60">
        <f t="shared" si="13"/>
        <v>43221</v>
      </c>
      <c r="B151" s="60">
        <f t="shared" si="12"/>
        <v>43251</v>
      </c>
      <c r="C151" s="61">
        <v>781242</v>
      </c>
      <c r="D151" s="62">
        <f t="shared" si="14"/>
        <v>1</v>
      </c>
      <c r="E151" s="63">
        <f t="shared" si="9"/>
        <v>781242</v>
      </c>
      <c r="F151" s="64">
        <f t="shared" si="10"/>
        <v>978</v>
      </c>
      <c r="G151" s="65">
        <f t="shared" si="11"/>
        <v>507249.15458765975</v>
      </c>
    </row>
    <row r="152" spans="1:7" hidden="1">
      <c r="A152" s="60">
        <f t="shared" si="13"/>
        <v>43252</v>
      </c>
      <c r="B152" s="60">
        <f t="shared" si="12"/>
        <v>43281</v>
      </c>
      <c r="C152" s="61">
        <v>781242</v>
      </c>
      <c r="D152" s="62">
        <f t="shared" si="14"/>
        <v>2</v>
      </c>
      <c r="E152" s="63">
        <f t="shared" si="9"/>
        <v>1562484</v>
      </c>
      <c r="F152" s="64">
        <f t="shared" si="10"/>
        <v>978</v>
      </c>
      <c r="G152" s="65">
        <f t="shared" si="11"/>
        <v>1014498.3091753195</v>
      </c>
    </row>
    <row r="153" spans="1:7" hidden="1">
      <c r="A153" s="60">
        <f t="shared" si="13"/>
        <v>43282</v>
      </c>
      <c r="B153" s="60">
        <f t="shared" si="12"/>
        <v>43312</v>
      </c>
      <c r="C153" s="61">
        <v>781242</v>
      </c>
      <c r="D153" s="62">
        <f t="shared" si="14"/>
        <v>1</v>
      </c>
      <c r="E153" s="63">
        <f t="shared" si="9"/>
        <v>781242</v>
      </c>
      <c r="F153" s="64">
        <f t="shared" si="10"/>
        <v>978</v>
      </c>
      <c r="G153" s="65">
        <f t="shared" si="11"/>
        <v>507249.15458765975</v>
      </c>
    </row>
    <row r="154" spans="1:7" hidden="1">
      <c r="A154" s="60">
        <f t="shared" si="13"/>
        <v>43313</v>
      </c>
      <c r="B154" s="60">
        <f t="shared" si="12"/>
        <v>43343</v>
      </c>
      <c r="C154" s="61">
        <v>781242</v>
      </c>
      <c r="D154" s="62">
        <f t="shared" si="14"/>
        <v>1</v>
      </c>
      <c r="E154" s="63">
        <f t="shared" ref="E154:E217" si="15">+D154*C154</f>
        <v>781242</v>
      </c>
      <c r="F154" s="64">
        <f t="shared" si="10"/>
        <v>978</v>
      </c>
      <c r="G154" s="65">
        <f t="shared" si="11"/>
        <v>507249.15458765975</v>
      </c>
    </row>
    <row r="155" spans="1:7" hidden="1">
      <c r="A155" s="60">
        <f t="shared" si="13"/>
        <v>43344</v>
      </c>
      <c r="B155" s="60">
        <f t="shared" si="12"/>
        <v>43373</v>
      </c>
      <c r="C155" s="61">
        <v>781242</v>
      </c>
      <c r="D155" s="62">
        <f t="shared" si="14"/>
        <v>1</v>
      </c>
      <c r="E155" s="63">
        <f t="shared" si="15"/>
        <v>781242</v>
      </c>
      <c r="F155" s="64">
        <f t="shared" si="10"/>
        <v>978</v>
      </c>
      <c r="G155" s="65">
        <f t="shared" si="11"/>
        <v>507249.15458765975</v>
      </c>
    </row>
    <row r="156" spans="1:7" hidden="1">
      <c r="A156" s="60">
        <f t="shared" si="13"/>
        <v>43374</v>
      </c>
      <c r="B156" s="60">
        <f t="shared" si="12"/>
        <v>43404</v>
      </c>
      <c r="C156" s="61">
        <v>781242</v>
      </c>
      <c r="D156" s="62">
        <f t="shared" si="14"/>
        <v>1</v>
      </c>
      <c r="E156" s="63">
        <f t="shared" si="15"/>
        <v>781242</v>
      </c>
      <c r="F156" s="64">
        <f t="shared" ref="F156:F219" si="16">IF(B156&lt;$C$20,$C$21-$C$20,$C$21-B156)</f>
        <v>978</v>
      </c>
      <c r="G156" s="65">
        <f t="shared" ref="G156:G219" si="17">+E156*$C$14*F156/30</f>
        <v>507249.15458765975</v>
      </c>
    </row>
    <row r="157" spans="1:7" hidden="1">
      <c r="A157" s="60">
        <f t="shared" si="13"/>
        <v>43405</v>
      </c>
      <c r="B157" s="60">
        <f t="shared" si="12"/>
        <v>43434</v>
      </c>
      <c r="C157" s="61">
        <v>781242</v>
      </c>
      <c r="D157" s="62">
        <f t="shared" si="14"/>
        <v>2</v>
      </c>
      <c r="E157" s="63">
        <f t="shared" si="15"/>
        <v>1562484</v>
      </c>
      <c r="F157" s="64">
        <f t="shared" si="16"/>
        <v>978</v>
      </c>
      <c r="G157" s="65">
        <f t="shared" si="17"/>
        <v>1014498.3091753195</v>
      </c>
    </row>
    <row r="158" spans="1:7" hidden="1">
      <c r="A158" s="60">
        <f t="shared" si="13"/>
        <v>43435</v>
      </c>
      <c r="B158" s="60">
        <f t="shared" si="12"/>
        <v>43465</v>
      </c>
      <c r="C158" s="61">
        <v>781242</v>
      </c>
      <c r="D158" s="62">
        <f t="shared" si="14"/>
        <v>1</v>
      </c>
      <c r="E158" s="63">
        <f t="shared" si="15"/>
        <v>781242</v>
      </c>
      <c r="F158" s="64">
        <f t="shared" si="16"/>
        <v>978</v>
      </c>
      <c r="G158" s="65">
        <f t="shared" si="17"/>
        <v>507249.15458765975</v>
      </c>
    </row>
    <row r="159" spans="1:7" hidden="1">
      <c r="A159" s="60">
        <f t="shared" si="13"/>
        <v>43466</v>
      </c>
      <c r="B159" s="60">
        <f t="shared" si="12"/>
        <v>43496</v>
      </c>
      <c r="C159" s="61" t="e">
        <f>#REF!</f>
        <v>#REF!</v>
      </c>
      <c r="D159" s="62">
        <f t="shared" si="14"/>
        <v>1</v>
      </c>
      <c r="E159" s="63" t="e">
        <f t="shared" si="15"/>
        <v>#REF!</v>
      </c>
      <c r="F159" s="64">
        <f t="shared" si="16"/>
        <v>978</v>
      </c>
      <c r="G159" s="65" t="e">
        <f t="shared" si="17"/>
        <v>#REF!</v>
      </c>
    </row>
    <row r="160" spans="1:7" hidden="1">
      <c r="A160" s="60">
        <f t="shared" si="13"/>
        <v>43497</v>
      </c>
      <c r="B160" s="60">
        <f t="shared" si="12"/>
        <v>43524</v>
      </c>
      <c r="C160" s="61">
        <v>828116</v>
      </c>
      <c r="D160" s="62">
        <f t="shared" si="14"/>
        <v>1</v>
      </c>
      <c r="E160" s="63">
        <f t="shared" si="15"/>
        <v>828116</v>
      </c>
      <c r="F160" s="64">
        <f t="shared" si="16"/>
        <v>978</v>
      </c>
      <c r="G160" s="65">
        <f t="shared" si="17"/>
        <v>537683.76623442466</v>
      </c>
    </row>
    <row r="161" spans="1:7" hidden="1">
      <c r="A161" s="60">
        <f t="shared" si="13"/>
        <v>43525</v>
      </c>
      <c r="B161" s="60">
        <f t="shared" si="12"/>
        <v>43555</v>
      </c>
      <c r="C161" s="61">
        <v>828116</v>
      </c>
      <c r="D161" s="62">
        <f t="shared" si="14"/>
        <v>1</v>
      </c>
      <c r="E161" s="63">
        <f t="shared" si="15"/>
        <v>828116</v>
      </c>
      <c r="F161" s="64">
        <f t="shared" si="16"/>
        <v>978</v>
      </c>
      <c r="G161" s="65">
        <f t="shared" si="17"/>
        <v>537683.76623442466</v>
      </c>
    </row>
    <row r="162" spans="1:7" hidden="1">
      <c r="A162" s="60">
        <f t="shared" si="13"/>
        <v>43556</v>
      </c>
      <c r="B162" s="60">
        <f t="shared" si="12"/>
        <v>43585</v>
      </c>
      <c r="C162" s="61">
        <v>828116</v>
      </c>
      <c r="D162" s="62">
        <f t="shared" si="14"/>
        <v>1</v>
      </c>
      <c r="E162" s="63">
        <f t="shared" si="15"/>
        <v>828116</v>
      </c>
      <c r="F162" s="64">
        <f t="shared" si="16"/>
        <v>978</v>
      </c>
      <c r="G162" s="65">
        <f t="shared" si="17"/>
        <v>537683.76623442466</v>
      </c>
    </row>
    <row r="163" spans="1:7" hidden="1">
      <c r="A163" s="60">
        <f t="shared" si="13"/>
        <v>43586</v>
      </c>
      <c r="B163" s="60">
        <f t="shared" si="12"/>
        <v>43616</v>
      </c>
      <c r="C163" s="61">
        <v>828116</v>
      </c>
      <c r="D163" s="62">
        <f t="shared" si="14"/>
        <v>1</v>
      </c>
      <c r="E163" s="63">
        <f t="shared" si="15"/>
        <v>828116</v>
      </c>
      <c r="F163" s="64">
        <f t="shared" si="16"/>
        <v>978</v>
      </c>
      <c r="G163" s="65">
        <f t="shared" si="17"/>
        <v>537683.76623442466</v>
      </c>
    </row>
    <row r="164" spans="1:7" hidden="1">
      <c r="A164" s="60">
        <f t="shared" si="13"/>
        <v>43617</v>
      </c>
      <c r="B164" s="60">
        <f t="shared" si="12"/>
        <v>43646</v>
      </c>
      <c r="C164" s="61">
        <v>828116</v>
      </c>
      <c r="D164" s="62">
        <f t="shared" si="14"/>
        <v>2</v>
      </c>
      <c r="E164" s="63">
        <f t="shared" si="15"/>
        <v>1656232</v>
      </c>
      <c r="F164" s="64">
        <f t="shared" si="16"/>
        <v>978</v>
      </c>
      <c r="G164" s="65">
        <f t="shared" si="17"/>
        <v>1075367.5324688493</v>
      </c>
    </row>
    <row r="165" spans="1:7" hidden="1">
      <c r="A165" s="60">
        <f t="shared" si="13"/>
        <v>43647</v>
      </c>
      <c r="B165" s="60">
        <f t="shared" si="12"/>
        <v>43677</v>
      </c>
      <c r="C165" s="61">
        <v>828116</v>
      </c>
      <c r="D165" s="62">
        <f t="shared" si="14"/>
        <v>1</v>
      </c>
      <c r="E165" s="63">
        <f t="shared" si="15"/>
        <v>828116</v>
      </c>
      <c r="F165" s="64">
        <f t="shared" si="16"/>
        <v>978</v>
      </c>
      <c r="G165" s="65">
        <f t="shared" si="17"/>
        <v>537683.76623442466</v>
      </c>
    </row>
    <row r="166" spans="1:7" hidden="1">
      <c r="A166" s="60">
        <f t="shared" si="13"/>
        <v>43678</v>
      </c>
      <c r="B166" s="60">
        <f t="shared" si="12"/>
        <v>43708</v>
      </c>
      <c r="C166" s="61">
        <v>828116</v>
      </c>
      <c r="D166" s="62">
        <f t="shared" si="14"/>
        <v>1</v>
      </c>
      <c r="E166" s="63">
        <f t="shared" si="15"/>
        <v>828116</v>
      </c>
      <c r="F166" s="64">
        <f t="shared" si="16"/>
        <v>978</v>
      </c>
      <c r="G166" s="65">
        <f t="shared" si="17"/>
        <v>537683.76623442466</v>
      </c>
    </row>
    <row r="167" spans="1:7" hidden="1">
      <c r="A167" s="60">
        <f t="shared" si="13"/>
        <v>43709</v>
      </c>
      <c r="B167" s="60">
        <f t="shared" si="12"/>
        <v>43738</v>
      </c>
      <c r="C167" s="61">
        <v>828116</v>
      </c>
      <c r="D167" s="62">
        <f t="shared" si="14"/>
        <v>1</v>
      </c>
      <c r="E167" s="63">
        <f t="shared" si="15"/>
        <v>828116</v>
      </c>
      <c r="F167" s="64">
        <f t="shared" si="16"/>
        <v>978</v>
      </c>
      <c r="G167" s="65">
        <f t="shared" si="17"/>
        <v>537683.76623442466</v>
      </c>
    </row>
    <row r="168" spans="1:7" hidden="1">
      <c r="A168" s="60">
        <f t="shared" si="13"/>
        <v>43739</v>
      </c>
      <c r="B168" s="60">
        <f t="shared" si="12"/>
        <v>43769</v>
      </c>
      <c r="C168" s="61">
        <v>828116</v>
      </c>
      <c r="D168" s="62">
        <f t="shared" si="14"/>
        <v>1</v>
      </c>
      <c r="E168" s="63">
        <f t="shared" si="15"/>
        <v>828116</v>
      </c>
      <c r="F168" s="64">
        <f t="shared" si="16"/>
        <v>978</v>
      </c>
      <c r="G168" s="65">
        <f t="shared" si="17"/>
        <v>537683.76623442466</v>
      </c>
    </row>
    <row r="169" spans="1:7" hidden="1">
      <c r="A169" s="60">
        <f t="shared" si="13"/>
        <v>43770</v>
      </c>
      <c r="B169" s="60">
        <f t="shared" si="12"/>
        <v>43799</v>
      </c>
      <c r="C169" s="61">
        <v>828116</v>
      </c>
      <c r="D169" s="62">
        <f t="shared" si="14"/>
        <v>2</v>
      </c>
      <c r="E169" s="63">
        <f t="shared" si="15"/>
        <v>1656232</v>
      </c>
      <c r="F169" s="64">
        <f t="shared" si="16"/>
        <v>978</v>
      </c>
      <c r="G169" s="65">
        <f t="shared" si="17"/>
        <v>1075367.5324688493</v>
      </c>
    </row>
    <row r="170" spans="1:7" hidden="1">
      <c r="A170" s="60">
        <f t="shared" si="13"/>
        <v>43800</v>
      </c>
      <c r="B170" s="60">
        <f t="shared" si="12"/>
        <v>43830</v>
      </c>
      <c r="C170" s="61">
        <v>828116</v>
      </c>
      <c r="D170" s="62">
        <f t="shared" si="14"/>
        <v>1</v>
      </c>
      <c r="E170" s="63">
        <f t="shared" si="15"/>
        <v>828116</v>
      </c>
      <c r="F170" s="64">
        <f t="shared" si="16"/>
        <v>978</v>
      </c>
      <c r="G170" s="65">
        <f t="shared" si="17"/>
        <v>537683.76623442466</v>
      </c>
    </row>
    <row r="171" spans="1:7" hidden="1">
      <c r="A171" s="60">
        <f t="shared" si="13"/>
        <v>43831</v>
      </c>
      <c r="B171" s="60">
        <f t="shared" si="12"/>
        <v>43861</v>
      </c>
      <c r="C171" s="61" t="e">
        <f>#REF!</f>
        <v>#REF!</v>
      </c>
      <c r="D171" s="62">
        <f t="shared" si="14"/>
        <v>1</v>
      </c>
      <c r="E171" s="63" t="e">
        <f t="shared" si="15"/>
        <v>#REF!</v>
      </c>
      <c r="F171" s="64">
        <f t="shared" si="16"/>
        <v>978</v>
      </c>
      <c r="G171" s="65" t="e">
        <f t="shared" si="17"/>
        <v>#REF!</v>
      </c>
    </row>
    <row r="172" spans="1:7" hidden="1">
      <c r="A172" s="60">
        <f t="shared" si="13"/>
        <v>43862</v>
      </c>
      <c r="B172" s="60">
        <f t="shared" si="12"/>
        <v>43890</v>
      </c>
      <c r="C172" s="61">
        <v>877803</v>
      </c>
      <c r="D172" s="62">
        <f t="shared" si="14"/>
        <v>1</v>
      </c>
      <c r="E172" s="63">
        <f t="shared" si="15"/>
        <v>877803</v>
      </c>
      <c r="F172" s="64">
        <f t="shared" si="16"/>
        <v>978</v>
      </c>
      <c r="G172" s="65">
        <f t="shared" si="17"/>
        <v>569944.81817991287</v>
      </c>
    </row>
    <row r="173" spans="1:7" hidden="1">
      <c r="A173" s="60">
        <f t="shared" si="13"/>
        <v>43891</v>
      </c>
      <c r="B173" s="60">
        <f t="shared" si="12"/>
        <v>43921</v>
      </c>
      <c r="C173" s="61">
        <v>877803</v>
      </c>
      <c r="D173" s="62">
        <f t="shared" si="14"/>
        <v>1</v>
      </c>
      <c r="E173" s="63">
        <f t="shared" si="15"/>
        <v>877803</v>
      </c>
      <c r="F173" s="64">
        <f t="shared" si="16"/>
        <v>978</v>
      </c>
      <c r="G173" s="65">
        <f t="shared" si="17"/>
        <v>569944.81817991287</v>
      </c>
    </row>
    <row r="174" spans="1:7" hidden="1">
      <c r="A174" s="60">
        <f t="shared" si="13"/>
        <v>43922</v>
      </c>
      <c r="B174" s="60">
        <f t="shared" ref="B174:B224" si="18">EOMONTH(A174,0)</f>
        <v>43951</v>
      </c>
      <c r="C174" s="61">
        <v>877803</v>
      </c>
      <c r="D174" s="62">
        <f t="shared" si="14"/>
        <v>1</v>
      </c>
      <c r="E174" s="63">
        <f t="shared" si="15"/>
        <v>877803</v>
      </c>
      <c r="F174" s="64">
        <f t="shared" si="16"/>
        <v>978</v>
      </c>
      <c r="G174" s="65">
        <f t="shared" si="17"/>
        <v>569944.81817991287</v>
      </c>
    </row>
    <row r="175" spans="1:7" hidden="1">
      <c r="A175" s="60">
        <f t="shared" ref="A175:A224" si="19">1+B174</f>
        <v>43952</v>
      </c>
      <c r="B175" s="60">
        <f t="shared" si="18"/>
        <v>43982</v>
      </c>
      <c r="C175" s="61">
        <v>877803</v>
      </c>
      <c r="D175" s="62">
        <f t="shared" si="14"/>
        <v>1</v>
      </c>
      <c r="E175" s="63">
        <f t="shared" si="15"/>
        <v>877803</v>
      </c>
      <c r="F175" s="64">
        <f t="shared" si="16"/>
        <v>978</v>
      </c>
      <c r="G175" s="65">
        <f t="shared" si="17"/>
        <v>569944.81817991287</v>
      </c>
    </row>
    <row r="176" spans="1:7" hidden="1">
      <c r="A176" s="60">
        <f t="shared" si="19"/>
        <v>43983</v>
      </c>
      <c r="B176" s="60">
        <f t="shared" si="18"/>
        <v>44012</v>
      </c>
      <c r="C176" s="61">
        <v>877803</v>
      </c>
      <c r="D176" s="62">
        <f t="shared" ref="D176:D235" si="20">IF(OR(AND(MONTH(B176)=2,B176-A176+1&gt;=28),(AND(MONTH(B176)&lt;&gt;6,MONTH(B176)&lt;&gt;11,B176-A176+1&gt;=30))),1,IF(OR(MONTH(B176)=6,MONTH(B176)=11),1+((30-DAY(A176)+1)/30),(30-DAY(A176)+1)/30))</f>
        <v>2</v>
      </c>
      <c r="E176" s="63">
        <f t="shared" si="15"/>
        <v>1755606</v>
      </c>
      <c r="F176" s="64">
        <f t="shared" si="16"/>
        <v>978</v>
      </c>
      <c r="G176" s="65">
        <f t="shared" si="17"/>
        <v>1139889.6363598257</v>
      </c>
    </row>
    <row r="177" spans="1:7" hidden="1">
      <c r="A177" s="60">
        <f t="shared" si="19"/>
        <v>44013</v>
      </c>
      <c r="B177" s="60">
        <f t="shared" si="18"/>
        <v>44043</v>
      </c>
      <c r="C177" s="61">
        <v>877803</v>
      </c>
      <c r="D177" s="62">
        <f t="shared" si="20"/>
        <v>1</v>
      </c>
      <c r="E177" s="63">
        <f t="shared" si="15"/>
        <v>877803</v>
      </c>
      <c r="F177" s="64">
        <f t="shared" si="16"/>
        <v>978</v>
      </c>
      <c r="G177" s="65">
        <f t="shared" si="17"/>
        <v>569944.81817991287</v>
      </c>
    </row>
    <row r="178" spans="1:7" hidden="1">
      <c r="A178" s="60">
        <f t="shared" si="19"/>
        <v>44044</v>
      </c>
      <c r="B178" s="60">
        <f t="shared" si="18"/>
        <v>44074</v>
      </c>
      <c r="C178" s="61">
        <v>877803</v>
      </c>
      <c r="D178" s="62">
        <f t="shared" si="20"/>
        <v>1</v>
      </c>
      <c r="E178" s="63">
        <f t="shared" si="15"/>
        <v>877803</v>
      </c>
      <c r="F178" s="64">
        <f t="shared" si="16"/>
        <v>978</v>
      </c>
      <c r="G178" s="65">
        <f t="shared" si="17"/>
        <v>569944.81817991287</v>
      </c>
    </row>
    <row r="179" spans="1:7" hidden="1">
      <c r="A179" s="60">
        <f t="shared" si="19"/>
        <v>44075</v>
      </c>
      <c r="B179" s="60">
        <f t="shared" si="18"/>
        <v>44104</v>
      </c>
      <c r="C179" s="61">
        <v>877803</v>
      </c>
      <c r="D179" s="62">
        <f t="shared" si="20"/>
        <v>1</v>
      </c>
      <c r="E179" s="63">
        <f t="shared" si="15"/>
        <v>877803</v>
      </c>
      <c r="F179" s="64">
        <f t="shared" si="16"/>
        <v>978</v>
      </c>
      <c r="G179" s="65">
        <f t="shared" si="17"/>
        <v>569944.81817991287</v>
      </c>
    </row>
    <row r="180" spans="1:7" hidden="1">
      <c r="A180" s="60">
        <f t="shared" si="19"/>
        <v>44105</v>
      </c>
      <c r="B180" s="60">
        <f t="shared" si="18"/>
        <v>44135</v>
      </c>
      <c r="C180" s="61">
        <v>877803</v>
      </c>
      <c r="D180" s="62">
        <f t="shared" si="20"/>
        <v>1</v>
      </c>
      <c r="E180" s="63">
        <f t="shared" si="15"/>
        <v>877803</v>
      </c>
      <c r="F180" s="64">
        <f t="shared" si="16"/>
        <v>978</v>
      </c>
      <c r="G180" s="65">
        <f t="shared" si="17"/>
        <v>569944.81817991287</v>
      </c>
    </row>
    <row r="181" spans="1:7" hidden="1">
      <c r="A181" s="60">
        <f t="shared" si="19"/>
        <v>44136</v>
      </c>
      <c r="B181" s="60">
        <f t="shared" si="18"/>
        <v>44165</v>
      </c>
      <c r="C181" s="61">
        <v>877803</v>
      </c>
      <c r="D181" s="62">
        <f t="shared" si="20"/>
        <v>2</v>
      </c>
      <c r="E181" s="63">
        <f t="shared" si="15"/>
        <v>1755606</v>
      </c>
      <c r="F181" s="64">
        <f t="shared" si="16"/>
        <v>978</v>
      </c>
      <c r="G181" s="65">
        <f t="shared" si="17"/>
        <v>1139889.6363598257</v>
      </c>
    </row>
    <row r="182" spans="1:7" hidden="1">
      <c r="A182" s="60">
        <f t="shared" si="19"/>
        <v>44166</v>
      </c>
      <c r="B182" s="60">
        <f t="shared" si="18"/>
        <v>44196</v>
      </c>
      <c r="C182" s="61">
        <v>877803</v>
      </c>
      <c r="D182" s="62">
        <f t="shared" si="20"/>
        <v>1</v>
      </c>
      <c r="E182" s="63">
        <f t="shared" si="15"/>
        <v>877803</v>
      </c>
      <c r="F182" s="64">
        <f t="shared" si="16"/>
        <v>978</v>
      </c>
      <c r="G182" s="65">
        <f t="shared" si="17"/>
        <v>569944.81817991287</v>
      </c>
    </row>
    <row r="183" spans="1:7" hidden="1">
      <c r="A183" s="60">
        <f t="shared" si="19"/>
        <v>44197</v>
      </c>
      <c r="B183" s="60">
        <f t="shared" si="18"/>
        <v>44227</v>
      </c>
      <c r="C183" s="61" t="e">
        <f>#REF!</f>
        <v>#REF!</v>
      </c>
      <c r="D183" s="62">
        <f t="shared" si="20"/>
        <v>1</v>
      </c>
      <c r="E183" s="63" t="e">
        <f t="shared" si="15"/>
        <v>#REF!</v>
      </c>
      <c r="F183" s="64">
        <f t="shared" si="16"/>
        <v>978</v>
      </c>
      <c r="G183" s="65" t="e">
        <f t="shared" si="17"/>
        <v>#REF!</v>
      </c>
    </row>
    <row r="184" spans="1:7" hidden="1">
      <c r="A184" s="60">
        <f t="shared" si="19"/>
        <v>44228</v>
      </c>
      <c r="B184" s="60">
        <f t="shared" si="18"/>
        <v>44255</v>
      </c>
      <c r="C184" s="61">
        <v>908526</v>
      </c>
      <c r="D184" s="62">
        <f t="shared" si="20"/>
        <v>1</v>
      </c>
      <c r="E184" s="63">
        <f t="shared" si="15"/>
        <v>908526</v>
      </c>
      <c r="F184" s="64">
        <f t="shared" si="16"/>
        <v>978</v>
      </c>
      <c r="G184" s="65">
        <f t="shared" si="17"/>
        <v>589892.81864122534</v>
      </c>
    </row>
    <row r="185" spans="1:7" hidden="1">
      <c r="A185" s="60">
        <f t="shared" si="19"/>
        <v>44256</v>
      </c>
      <c r="B185" s="60">
        <f t="shared" si="18"/>
        <v>44286</v>
      </c>
      <c r="C185" s="61">
        <v>908526</v>
      </c>
      <c r="D185" s="62">
        <f t="shared" si="20"/>
        <v>1</v>
      </c>
      <c r="E185" s="63">
        <f t="shared" si="15"/>
        <v>908526</v>
      </c>
      <c r="F185" s="64">
        <f t="shared" si="16"/>
        <v>978</v>
      </c>
      <c r="G185" s="65">
        <f t="shared" si="17"/>
        <v>589892.81864122534</v>
      </c>
    </row>
    <row r="186" spans="1:7" hidden="1">
      <c r="A186" s="60">
        <f t="shared" si="19"/>
        <v>44287</v>
      </c>
      <c r="B186" s="60">
        <f t="shared" si="18"/>
        <v>44316</v>
      </c>
      <c r="C186" s="61">
        <v>908526</v>
      </c>
      <c r="D186" s="62">
        <f t="shared" si="20"/>
        <v>1</v>
      </c>
      <c r="E186" s="63">
        <f t="shared" si="15"/>
        <v>908526</v>
      </c>
      <c r="F186" s="64">
        <f t="shared" si="16"/>
        <v>978</v>
      </c>
      <c r="G186" s="65">
        <f t="shared" si="17"/>
        <v>589892.81864122534</v>
      </c>
    </row>
    <row r="187" spans="1:7" hidden="1">
      <c r="A187" s="60">
        <f t="shared" si="19"/>
        <v>44317</v>
      </c>
      <c r="B187" s="60">
        <f t="shared" si="18"/>
        <v>44347</v>
      </c>
      <c r="C187" s="61">
        <v>908526</v>
      </c>
      <c r="D187" s="62">
        <f t="shared" si="20"/>
        <v>1</v>
      </c>
      <c r="E187" s="63">
        <f t="shared" si="15"/>
        <v>908526</v>
      </c>
      <c r="F187" s="64">
        <f t="shared" si="16"/>
        <v>978</v>
      </c>
      <c r="G187" s="65">
        <f t="shared" si="17"/>
        <v>589892.81864122534</v>
      </c>
    </row>
    <row r="188" spans="1:7" hidden="1">
      <c r="A188" s="60">
        <f t="shared" si="19"/>
        <v>44348</v>
      </c>
      <c r="B188" s="60">
        <f t="shared" si="18"/>
        <v>44377</v>
      </c>
      <c r="C188" s="61">
        <v>908526</v>
      </c>
      <c r="D188" s="62">
        <f t="shared" si="20"/>
        <v>2</v>
      </c>
      <c r="E188" s="63">
        <f t="shared" si="15"/>
        <v>1817052</v>
      </c>
      <c r="F188" s="64">
        <f t="shared" si="16"/>
        <v>978</v>
      </c>
      <c r="G188" s="65">
        <f t="shared" si="17"/>
        <v>1179785.6372824507</v>
      </c>
    </row>
    <row r="189" spans="1:7" hidden="1">
      <c r="A189" s="60">
        <f t="shared" si="19"/>
        <v>44378</v>
      </c>
      <c r="B189" s="60">
        <f t="shared" si="18"/>
        <v>44408</v>
      </c>
      <c r="C189" s="61">
        <v>908526</v>
      </c>
      <c r="D189" s="62">
        <f t="shared" si="20"/>
        <v>1</v>
      </c>
      <c r="E189" s="63">
        <f t="shared" si="15"/>
        <v>908526</v>
      </c>
      <c r="F189" s="64">
        <f t="shared" si="16"/>
        <v>978</v>
      </c>
      <c r="G189" s="65">
        <f t="shared" si="17"/>
        <v>589892.81864122534</v>
      </c>
    </row>
    <row r="190" spans="1:7" hidden="1">
      <c r="A190" s="60">
        <f t="shared" si="19"/>
        <v>44409</v>
      </c>
      <c r="B190" s="60">
        <f t="shared" si="18"/>
        <v>44439</v>
      </c>
      <c r="C190" s="61">
        <v>908526</v>
      </c>
      <c r="D190" s="62">
        <f t="shared" si="20"/>
        <v>1</v>
      </c>
      <c r="E190" s="63">
        <f t="shared" si="15"/>
        <v>908526</v>
      </c>
      <c r="F190" s="64">
        <f t="shared" si="16"/>
        <v>978</v>
      </c>
      <c r="G190" s="65">
        <f t="shared" si="17"/>
        <v>589892.81864122534</v>
      </c>
    </row>
    <row r="191" spans="1:7" hidden="1">
      <c r="A191" s="60">
        <f t="shared" si="19"/>
        <v>44440</v>
      </c>
      <c r="B191" s="60">
        <f t="shared" si="18"/>
        <v>44469</v>
      </c>
      <c r="C191" s="61">
        <v>908526</v>
      </c>
      <c r="D191" s="62">
        <f t="shared" si="20"/>
        <v>1</v>
      </c>
      <c r="E191" s="63">
        <f t="shared" si="15"/>
        <v>908526</v>
      </c>
      <c r="F191" s="64">
        <f t="shared" si="16"/>
        <v>978</v>
      </c>
      <c r="G191" s="65">
        <f t="shared" si="17"/>
        <v>589892.81864122534</v>
      </c>
    </row>
    <row r="192" spans="1:7" hidden="1">
      <c r="A192" s="60">
        <f t="shared" si="19"/>
        <v>44470</v>
      </c>
      <c r="B192" s="60">
        <f t="shared" si="18"/>
        <v>44500</v>
      </c>
      <c r="C192" s="61">
        <v>908526</v>
      </c>
      <c r="D192" s="62">
        <f t="shared" si="20"/>
        <v>1</v>
      </c>
      <c r="E192" s="63">
        <f t="shared" si="15"/>
        <v>908526</v>
      </c>
      <c r="F192" s="64">
        <f t="shared" si="16"/>
        <v>978</v>
      </c>
      <c r="G192" s="65">
        <f t="shared" si="17"/>
        <v>589892.81864122534</v>
      </c>
    </row>
    <row r="193" spans="1:7" hidden="1">
      <c r="A193" s="60">
        <f t="shared" si="19"/>
        <v>44501</v>
      </c>
      <c r="B193" s="60">
        <f t="shared" si="18"/>
        <v>44530</v>
      </c>
      <c r="C193" s="61">
        <v>908526</v>
      </c>
      <c r="D193" s="62">
        <f t="shared" si="20"/>
        <v>2</v>
      </c>
      <c r="E193" s="63">
        <f t="shared" si="15"/>
        <v>1817052</v>
      </c>
      <c r="F193" s="64">
        <f t="shared" si="16"/>
        <v>978</v>
      </c>
      <c r="G193" s="65">
        <f t="shared" si="17"/>
        <v>1179785.6372824507</v>
      </c>
    </row>
    <row r="194" spans="1:7" hidden="1">
      <c r="A194" s="60">
        <f t="shared" si="19"/>
        <v>44531</v>
      </c>
      <c r="B194" s="60">
        <f t="shared" si="18"/>
        <v>44561</v>
      </c>
      <c r="C194" s="61">
        <v>908526</v>
      </c>
      <c r="D194" s="62">
        <f t="shared" si="20"/>
        <v>1</v>
      </c>
      <c r="E194" s="63">
        <f t="shared" si="15"/>
        <v>908526</v>
      </c>
      <c r="F194" s="64">
        <f t="shared" si="16"/>
        <v>978</v>
      </c>
      <c r="G194" s="65">
        <f t="shared" si="17"/>
        <v>589892.81864122534</v>
      </c>
    </row>
    <row r="195" spans="1:7" hidden="1">
      <c r="A195" s="60">
        <f t="shared" si="19"/>
        <v>44562</v>
      </c>
      <c r="B195" s="60">
        <f t="shared" si="18"/>
        <v>44592</v>
      </c>
      <c r="C195" s="61" t="e">
        <f>#REF!</f>
        <v>#REF!</v>
      </c>
      <c r="D195" s="62">
        <f t="shared" si="20"/>
        <v>1</v>
      </c>
      <c r="E195" s="63" t="e">
        <f t="shared" si="15"/>
        <v>#REF!</v>
      </c>
      <c r="F195" s="64">
        <f t="shared" si="16"/>
        <v>978</v>
      </c>
      <c r="G195" s="65" t="e">
        <f t="shared" si="17"/>
        <v>#REF!</v>
      </c>
    </row>
    <row r="196" spans="1:7" hidden="1">
      <c r="A196" s="60">
        <f t="shared" si="19"/>
        <v>44593</v>
      </c>
      <c r="B196" s="60">
        <f t="shared" si="18"/>
        <v>44620</v>
      </c>
      <c r="C196" s="61">
        <v>1000000</v>
      </c>
      <c r="D196" s="62">
        <f t="shared" si="20"/>
        <v>1</v>
      </c>
      <c r="E196" s="63">
        <f t="shared" si="15"/>
        <v>1000000</v>
      </c>
      <c r="F196" s="64">
        <f t="shared" si="16"/>
        <v>978</v>
      </c>
      <c r="G196" s="65">
        <f t="shared" si="17"/>
        <v>649285.56655640597</v>
      </c>
    </row>
    <row r="197" spans="1:7" hidden="1">
      <c r="A197" s="60">
        <f t="shared" si="19"/>
        <v>44621</v>
      </c>
      <c r="B197" s="60">
        <f t="shared" si="18"/>
        <v>44651</v>
      </c>
      <c r="C197" s="61">
        <v>1000000</v>
      </c>
      <c r="D197" s="62">
        <f t="shared" si="20"/>
        <v>1</v>
      </c>
      <c r="E197" s="63">
        <f t="shared" si="15"/>
        <v>1000000</v>
      </c>
      <c r="F197" s="64">
        <f t="shared" si="16"/>
        <v>978</v>
      </c>
      <c r="G197" s="65">
        <f t="shared" si="17"/>
        <v>649285.56655640597</v>
      </c>
    </row>
    <row r="198" spans="1:7">
      <c r="A198" s="60">
        <v>44653</v>
      </c>
      <c r="B198" s="60">
        <f t="shared" si="18"/>
        <v>44681</v>
      </c>
      <c r="C198" s="61">
        <f>C5*D198</f>
        <v>966666.66666666663</v>
      </c>
      <c r="D198" s="62">
        <f t="shared" si="20"/>
        <v>0.96666666666666667</v>
      </c>
      <c r="E198" s="63">
        <f t="shared" si="15"/>
        <v>934444.44444444438</v>
      </c>
      <c r="F198" s="64">
        <f t="shared" si="16"/>
        <v>978</v>
      </c>
      <c r="G198" s="65">
        <f t="shared" si="17"/>
        <v>606721.29052659706</v>
      </c>
    </row>
    <row r="199" spans="1:7">
      <c r="A199" s="60">
        <f>1+B198</f>
        <v>44682</v>
      </c>
      <c r="B199" s="60">
        <f t="shared" si="18"/>
        <v>44712</v>
      </c>
      <c r="C199" s="61">
        <v>1000000</v>
      </c>
      <c r="D199" s="62">
        <v>1</v>
      </c>
      <c r="E199" s="63">
        <f t="shared" si="15"/>
        <v>1000000</v>
      </c>
      <c r="F199" s="64">
        <f t="shared" si="16"/>
        <v>978</v>
      </c>
      <c r="G199" s="65">
        <f t="shared" si="17"/>
        <v>649285.56655640597</v>
      </c>
    </row>
    <row r="200" spans="1:7">
      <c r="A200" s="60">
        <f t="shared" si="19"/>
        <v>44713</v>
      </c>
      <c r="B200" s="60">
        <f t="shared" si="18"/>
        <v>44742</v>
      </c>
      <c r="C200" s="61">
        <v>1000000</v>
      </c>
      <c r="D200" s="62">
        <v>1</v>
      </c>
      <c r="E200" s="63">
        <f t="shared" si="15"/>
        <v>1000000</v>
      </c>
      <c r="F200" s="64">
        <f t="shared" si="16"/>
        <v>978</v>
      </c>
      <c r="G200" s="65">
        <f t="shared" si="17"/>
        <v>649285.56655640597</v>
      </c>
    </row>
    <row r="201" spans="1:7">
      <c r="A201" s="60">
        <f t="shared" si="19"/>
        <v>44743</v>
      </c>
      <c r="B201" s="60">
        <f t="shared" si="18"/>
        <v>44773</v>
      </c>
      <c r="C201" s="61">
        <v>1000000</v>
      </c>
      <c r="D201" s="62">
        <v>1</v>
      </c>
      <c r="E201" s="63">
        <f t="shared" si="15"/>
        <v>1000000</v>
      </c>
      <c r="F201" s="64">
        <f t="shared" si="16"/>
        <v>978</v>
      </c>
      <c r="G201" s="65">
        <f t="shared" si="17"/>
        <v>649285.56655640597</v>
      </c>
    </row>
    <row r="202" spans="1:7">
      <c r="A202" s="60">
        <f t="shared" si="19"/>
        <v>44774</v>
      </c>
      <c r="B202" s="60">
        <f t="shared" si="18"/>
        <v>44804</v>
      </c>
      <c r="C202" s="61">
        <v>1000000</v>
      </c>
      <c r="D202" s="62">
        <v>1</v>
      </c>
      <c r="E202" s="63">
        <f t="shared" si="15"/>
        <v>1000000</v>
      </c>
      <c r="F202" s="64">
        <f t="shared" si="16"/>
        <v>978</v>
      </c>
      <c r="G202" s="65">
        <f t="shared" si="17"/>
        <v>649285.56655640597</v>
      </c>
    </row>
    <row r="203" spans="1:7">
      <c r="A203" s="60">
        <f t="shared" si="19"/>
        <v>44805</v>
      </c>
      <c r="B203" s="60">
        <f t="shared" si="18"/>
        <v>44834</v>
      </c>
      <c r="C203" s="61">
        <v>1000000</v>
      </c>
      <c r="D203" s="62">
        <v>1</v>
      </c>
      <c r="E203" s="63">
        <f t="shared" si="15"/>
        <v>1000000</v>
      </c>
      <c r="F203" s="64">
        <f t="shared" si="16"/>
        <v>974</v>
      </c>
      <c r="G203" s="65">
        <f t="shared" si="17"/>
        <v>646630.00186701375</v>
      </c>
    </row>
    <row r="204" spans="1:7">
      <c r="A204" s="60">
        <f t="shared" si="19"/>
        <v>44835</v>
      </c>
      <c r="B204" s="60">
        <f t="shared" si="18"/>
        <v>44865</v>
      </c>
      <c r="C204" s="61">
        <v>1000000</v>
      </c>
      <c r="D204" s="62">
        <v>1</v>
      </c>
      <c r="E204" s="63">
        <f t="shared" si="15"/>
        <v>1000000</v>
      </c>
      <c r="F204" s="64">
        <f t="shared" si="16"/>
        <v>943</v>
      </c>
      <c r="G204" s="65">
        <f t="shared" si="17"/>
        <v>626049.37552422367</v>
      </c>
    </row>
    <row r="205" spans="1:7">
      <c r="A205" s="60">
        <f t="shared" si="19"/>
        <v>44866</v>
      </c>
      <c r="B205" s="60">
        <f t="shared" si="18"/>
        <v>44895</v>
      </c>
      <c r="C205" s="61">
        <v>1000000</v>
      </c>
      <c r="D205" s="62">
        <v>2</v>
      </c>
      <c r="E205" s="63">
        <f t="shared" si="15"/>
        <v>2000000</v>
      </c>
      <c r="F205" s="64">
        <f t="shared" si="16"/>
        <v>913</v>
      </c>
      <c r="G205" s="65">
        <f t="shared" si="17"/>
        <v>1212265.2807075637</v>
      </c>
    </row>
    <row r="206" spans="1:7">
      <c r="A206" s="60">
        <f t="shared" si="19"/>
        <v>44896</v>
      </c>
      <c r="B206" s="60">
        <f t="shared" si="18"/>
        <v>44926</v>
      </c>
      <c r="C206" s="61">
        <v>1000000</v>
      </c>
      <c r="D206" s="62">
        <v>1</v>
      </c>
      <c r="E206" s="63">
        <f t="shared" si="15"/>
        <v>1000000</v>
      </c>
      <c r="F206" s="64">
        <f t="shared" si="16"/>
        <v>882</v>
      </c>
      <c r="G206" s="65">
        <f t="shared" si="17"/>
        <v>585552.0140109919</v>
      </c>
    </row>
    <row r="207" spans="1:7">
      <c r="A207" s="60">
        <f t="shared" si="19"/>
        <v>44927</v>
      </c>
      <c r="B207" s="60">
        <f t="shared" si="18"/>
        <v>44957</v>
      </c>
      <c r="C207" s="61">
        <f>C6</f>
        <v>1160000</v>
      </c>
      <c r="D207" s="62">
        <v>1</v>
      </c>
      <c r="E207" s="63">
        <f t="shared" si="15"/>
        <v>1160000</v>
      </c>
      <c r="F207" s="64">
        <f t="shared" si="16"/>
        <v>851</v>
      </c>
      <c r="G207" s="65">
        <f t="shared" si="17"/>
        <v>655366.80969511415</v>
      </c>
    </row>
    <row r="208" spans="1:7">
      <c r="A208" s="60">
        <f t="shared" si="19"/>
        <v>44958</v>
      </c>
      <c r="B208" s="60">
        <f t="shared" si="18"/>
        <v>44985</v>
      </c>
      <c r="C208" s="61">
        <v>1160000</v>
      </c>
      <c r="D208" s="62">
        <v>1</v>
      </c>
      <c r="E208" s="63">
        <f t="shared" si="15"/>
        <v>1160000</v>
      </c>
      <c r="F208" s="64">
        <f t="shared" si="16"/>
        <v>823</v>
      </c>
      <c r="G208" s="65">
        <f t="shared" si="17"/>
        <v>633803.62441724911</v>
      </c>
    </row>
    <row r="209" spans="1:7">
      <c r="A209" s="60">
        <f t="shared" si="19"/>
        <v>44986</v>
      </c>
      <c r="B209" s="60">
        <f t="shared" si="18"/>
        <v>45016</v>
      </c>
      <c r="C209" s="61">
        <v>1160000</v>
      </c>
      <c r="D209" s="62">
        <f t="shared" si="20"/>
        <v>1</v>
      </c>
      <c r="E209" s="63">
        <f t="shared" si="15"/>
        <v>1160000</v>
      </c>
      <c r="F209" s="64">
        <f t="shared" si="16"/>
        <v>792</v>
      </c>
      <c r="G209" s="65">
        <f t="shared" si="17"/>
        <v>609930.09785961278</v>
      </c>
    </row>
    <row r="210" spans="1:7">
      <c r="A210" s="60">
        <f t="shared" si="19"/>
        <v>45017</v>
      </c>
      <c r="B210" s="60">
        <f t="shared" si="18"/>
        <v>45046</v>
      </c>
      <c r="C210" s="61">
        <v>1160000</v>
      </c>
      <c r="D210" s="62">
        <f t="shared" si="20"/>
        <v>1</v>
      </c>
      <c r="E210" s="63">
        <f t="shared" si="15"/>
        <v>1160000</v>
      </c>
      <c r="F210" s="64">
        <f t="shared" si="16"/>
        <v>762</v>
      </c>
      <c r="G210" s="65">
        <f t="shared" si="17"/>
        <v>586826.68506190018</v>
      </c>
    </row>
    <row r="211" spans="1:7">
      <c r="A211" s="60">
        <f t="shared" si="19"/>
        <v>45047</v>
      </c>
      <c r="B211" s="60">
        <f t="shared" si="18"/>
        <v>45077</v>
      </c>
      <c r="C211" s="61">
        <v>1160000</v>
      </c>
      <c r="D211" s="62">
        <f t="shared" si="20"/>
        <v>1</v>
      </c>
      <c r="E211" s="63">
        <f t="shared" si="15"/>
        <v>1160000</v>
      </c>
      <c r="F211" s="64">
        <f t="shared" si="16"/>
        <v>731</v>
      </c>
      <c r="G211" s="65">
        <f t="shared" si="17"/>
        <v>562953.15850426385</v>
      </c>
    </row>
    <row r="212" spans="1:7">
      <c r="A212" s="60">
        <f t="shared" si="19"/>
        <v>45078</v>
      </c>
      <c r="B212" s="60">
        <f t="shared" si="18"/>
        <v>45107</v>
      </c>
      <c r="C212" s="61">
        <v>1160000</v>
      </c>
      <c r="D212" s="62">
        <v>1</v>
      </c>
      <c r="E212" s="63">
        <f t="shared" si="15"/>
        <v>1160000</v>
      </c>
      <c r="F212" s="64">
        <f t="shared" si="16"/>
        <v>701</v>
      </c>
      <c r="G212" s="65">
        <f t="shared" si="17"/>
        <v>539849.74570655124</v>
      </c>
    </row>
    <row r="213" spans="1:7">
      <c r="A213" s="60">
        <f t="shared" si="19"/>
        <v>45108</v>
      </c>
      <c r="B213" s="60">
        <f t="shared" si="18"/>
        <v>45138</v>
      </c>
      <c r="C213" s="61">
        <v>1160000</v>
      </c>
      <c r="D213" s="62">
        <f t="shared" si="20"/>
        <v>1</v>
      </c>
      <c r="E213" s="63">
        <f t="shared" si="15"/>
        <v>1160000</v>
      </c>
      <c r="F213" s="64">
        <f t="shared" si="16"/>
        <v>670</v>
      </c>
      <c r="G213" s="65">
        <f t="shared" si="17"/>
        <v>515976.21914891485</v>
      </c>
    </row>
    <row r="214" spans="1:7">
      <c r="A214" s="60">
        <f t="shared" si="19"/>
        <v>45139</v>
      </c>
      <c r="B214" s="60">
        <f t="shared" si="18"/>
        <v>45169</v>
      </c>
      <c r="C214" s="61">
        <v>1160000</v>
      </c>
      <c r="D214" s="62">
        <f t="shared" si="20"/>
        <v>1</v>
      </c>
      <c r="E214" s="63">
        <f t="shared" si="15"/>
        <v>1160000</v>
      </c>
      <c r="F214" s="64">
        <f t="shared" si="16"/>
        <v>639</v>
      </c>
      <c r="G214" s="65">
        <f t="shared" si="17"/>
        <v>492102.69259127852</v>
      </c>
    </row>
    <row r="215" spans="1:7">
      <c r="A215" s="60">
        <f t="shared" si="19"/>
        <v>45170</v>
      </c>
      <c r="B215" s="60">
        <f t="shared" si="18"/>
        <v>45199</v>
      </c>
      <c r="C215" s="61">
        <v>1160000</v>
      </c>
      <c r="D215" s="62">
        <f t="shared" si="20"/>
        <v>1</v>
      </c>
      <c r="E215" s="63">
        <f t="shared" si="15"/>
        <v>1160000</v>
      </c>
      <c r="F215" s="64">
        <f t="shared" si="16"/>
        <v>609</v>
      </c>
      <c r="G215" s="65">
        <f t="shared" si="17"/>
        <v>468999.27979356586</v>
      </c>
    </row>
    <row r="216" spans="1:7">
      <c r="A216" s="60">
        <f t="shared" si="19"/>
        <v>45200</v>
      </c>
      <c r="B216" s="60">
        <f t="shared" si="18"/>
        <v>45230</v>
      </c>
      <c r="C216" s="61">
        <v>1160000</v>
      </c>
      <c r="D216" s="62">
        <f t="shared" si="20"/>
        <v>1</v>
      </c>
      <c r="E216" s="63">
        <f t="shared" si="15"/>
        <v>1160000</v>
      </c>
      <c r="F216" s="64">
        <f t="shared" si="16"/>
        <v>578</v>
      </c>
      <c r="G216" s="65">
        <f t="shared" si="17"/>
        <v>445125.75323592953</v>
      </c>
    </row>
    <row r="217" spans="1:7">
      <c r="A217" s="60">
        <f t="shared" si="19"/>
        <v>45231</v>
      </c>
      <c r="B217" s="60">
        <f t="shared" si="18"/>
        <v>45260</v>
      </c>
      <c r="C217" s="61">
        <v>1160000</v>
      </c>
      <c r="D217" s="62">
        <f t="shared" si="20"/>
        <v>2</v>
      </c>
      <c r="E217" s="63">
        <f t="shared" si="15"/>
        <v>2320000</v>
      </c>
      <c r="F217" s="64">
        <f t="shared" si="16"/>
        <v>548</v>
      </c>
      <c r="G217" s="65">
        <f t="shared" si="17"/>
        <v>844044.68087643385</v>
      </c>
    </row>
    <row r="218" spans="1:7">
      <c r="A218" s="60">
        <f t="shared" si="19"/>
        <v>45261</v>
      </c>
      <c r="B218" s="60">
        <f t="shared" si="18"/>
        <v>45291</v>
      </c>
      <c r="C218" s="61">
        <v>1160000</v>
      </c>
      <c r="D218" s="62">
        <f t="shared" si="20"/>
        <v>1</v>
      </c>
      <c r="E218" s="63">
        <f t="shared" ref="E218:E224" si="21">+D218*C218</f>
        <v>1160000</v>
      </c>
      <c r="F218" s="64">
        <f t="shared" si="16"/>
        <v>517</v>
      </c>
      <c r="G218" s="65">
        <f t="shared" si="17"/>
        <v>398148.81388058054</v>
      </c>
    </row>
    <row r="219" spans="1:7">
      <c r="A219" s="60">
        <f t="shared" si="19"/>
        <v>45292</v>
      </c>
      <c r="B219" s="60">
        <f t="shared" si="18"/>
        <v>45322</v>
      </c>
      <c r="C219" s="61">
        <f>+C7</f>
        <v>1300000</v>
      </c>
      <c r="D219" s="62">
        <f t="shared" si="20"/>
        <v>1</v>
      </c>
      <c r="E219" s="63">
        <f t="shared" si="21"/>
        <v>1300000</v>
      </c>
      <c r="F219" s="64">
        <f t="shared" si="16"/>
        <v>486</v>
      </c>
      <c r="G219" s="65">
        <f t="shared" si="17"/>
        <v>419446.4426895064</v>
      </c>
    </row>
    <row r="220" spans="1:7">
      <c r="A220" s="60">
        <f t="shared" si="19"/>
        <v>45323</v>
      </c>
      <c r="B220" s="60">
        <f t="shared" si="18"/>
        <v>45351</v>
      </c>
      <c r="C220" s="61">
        <f>+C219</f>
        <v>1300000</v>
      </c>
      <c r="D220" s="62">
        <f t="shared" si="20"/>
        <v>1</v>
      </c>
      <c r="E220" s="63">
        <f t="shared" si="21"/>
        <v>1300000</v>
      </c>
      <c r="F220" s="64">
        <f t="shared" ref="F220:F224" si="22">IF(B220&lt;$C$20,$C$21-$C$20,$C$21-B220)</f>
        <v>457</v>
      </c>
      <c r="G220" s="65">
        <f t="shared" ref="G220:G224" si="23">+E220*$C$14*F220/30</f>
        <v>394417.74549198442</v>
      </c>
    </row>
    <row r="221" spans="1:7">
      <c r="A221" s="60">
        <f t="shared" si="19"/>
        <v>45352</v>
      </c>
      <c r="B221" s="60">
        <f t="shared" si="18"/>
        <v>45382</v>
      </c>
      <c r="C221" s="61">
        <f t="shared" ref="C221:C230" si="24">+C220</f>
        <v>1300000</v>
      </c>
      <c r="D221" s="62">
        <f t="shared" si="20"/>
        <v>1</v>
      </c>
      <c r="E221" s="63">
        <f t="shared" si="21"/>
        <v>1300000</v>
      </c>
      <c r="F221" s="64">
        <f t="shared" si="22"/>
        <v>426</v>
      </c>
      <c r="G221" s="65">
        <f t="shared" si="23"/>
        <v>367662.93124635745</v>
      </c>
    </row>
    <row r="222" spans="1:7">
      <c r="A222" s="60">
        <f t="shared" si="19"/>
        <v>45383</v>
      </c>
      <c r="B222" s="60">
        <f t="shared" si="18"/>
        <v>45412</v>
      </c>
      <c r="C222" s="61">
        <f t="shared" si="24"/>
        <v>1300000</v>
      </c>
      <c r="D222" s="62">
        <f t="shared" si="20"/>
        <v>1</v>
      </c>
      <c r="E222" s="63">
        <f t="shared" si="21"/>
        <v>1300000</v>
      </c>
      <c r="F222" s="64">
        <f t="shared" si="22"/>
        <v>396</v>
      </c>
      <c r="G222" s="65">
        <f t="shared" si="23"/>
        <v>341771.17552478303</v>
      </c>
    </row>
    <row r="223" spans="1:7">
      <c r="A223" s="60">
        <f t="shared" si="19"/>
        <v>45413</v>
      </c>
      <c r="B223" s="60">
        <f t="shared" si="18"/>
        <v>45443</v>
      </c>
      <c r="C223" s="61">
        <f t="shared" si="24"/>
        <v>1300000</v>
      </c>
      <c r="D223" s="62">
        <f t="shared" si="20"/>
        <v>1</v>
      </c>
      <c r="E223" s="63">
        <f t="shared" si="21"/>
        <v>1300000</v>
      </c>
      <c r="F223" s="64">
        <f t="shared" si="22"/>
        <v>365</v>
      </c>
      <c r="G223" s="65">
        <f t="shared" si="23"/>
        <v>315016.36127915606</v>
      </c>
    </row>
    <row r="224" spans="1:7">
      <c r="A224" s="60">
        <f t="shared" si="19"/>
        <v>45444</v>
      </c>
      <c r="B224" s="60">
        <f t="shared" si="18"/>
        <v>45473</v>
      </c>
      <c r="C224" s="61">
        <f t="shared" si="24"/>
        <v>1300000</v>
      </c>
      <c r="D224" s="62">
        <v>1</v>
      </c>
      <c r="E224" s="63">
        <f t="shared" si="21"/>
        <v>1300000</v>
      </c>
      <c r="F224" s="64">
        <f t="shared" si="22"/>
        <v>335</v>
      </c>
      <c r="G224" s="65">
        <f t="shared" si="23"/>
        <v>289124.60555758158</v>
      </c>
    </row>
    <row r="225" spans="1:9">
      <c r="A225" s="60">
        <v>45474</v>
      </c>
      <c r="B225" s="60">
        <v>45504</v>
      </c>
      <c r="C225" s="61">
        <f t="shared" si="24"/>
        <v>1300000</v>
      </c>
      <c r="D225" s="62">
        <f t="shared" si="20"/>
        <v>1</v>
      </c>
      <c r="E225" s="63">
        <f t="shared" ref="E225:E235" si="25">+D225*C225</f>
        <v>1300000</v>
      </c>
      <c r="F225" s="64">
        <f t="shared" ref="F225:F235" si="26">IF(B225&lt;$C$20,$C$21-$C$20,$C$21-B225)</f>
        <v>304</v>
      </c>
      <c r="G225" s="65">
        <f t="shared" ref="G225:G235" si="27">+E225*$C$14*F225/30</f>
        <v>262369.79131195467</v>
      </c>
    </row>
    <row r="226" spans="1:9">
      <c r="A226" s="60">
        <v>45505</v>
      </c>
      <c r="B226" s="60">
        <v>45535</v>
      </c>
      <c r="C226" s="61">
        <f t="shared" si="24"/>
        <v>1300000</v>
      </c>
      <c r="D226" s="62">
        <f t="shared" si="20"/>
        <v>1</v>
      </c>
      <c r="E226" s="63">
        <f t="shared" si="25"/>
        <v>1300000</v>
      </c>
      <c r="F226" s="64">
        <f t="shared" si="26"/>
        <v>273</v>
      </c>
      <c r="G226" s="65">
        <f t="shared" si="27"/>
        <v>235614.9770663277</v>
      </c>
    </row>
    <row r="227" spans="1:9">
      <c r="A227" s="60">
        <v>45536</v>
      </c>
      <c r="B227" s="60">
        <v>45565</v>
      </c>
      <c r="C227" s="61">
        <f t="shared" si="24"/>
        <v>1300000</v>
      </c>
      <c r="D227" s="62">
        <f t="shared" si="20"/>
        <v>1</v>
      </c>
      <c r="E227" s="63">
        <f t="shared" si="25"/>
        <v>1300000</v>
      </c>
      <c r="F227" s="64">
        <f t="shared" si="26"/>
        <v>243</v>
      </c>
      <c r="G227" s="65">
        <f t="shared" si="27"/>
        <v>209723.2213447532</v>
      </c>
    </row>
    <row r="228" spans="1:9">
      <c r="A228" s="60">
        <v>45566</v>
      </c>
      <c r="B228" s="60">
        <v>45596</v>
      </c>
      <c r="C228" s="61">
        <f t="shared" si="24"/>
        <v>1300000</v>
      </c>
      <c r="D228" s="62">
        <f t="shared" si="20"/>
        <v>1</v>
      </c>
      <c r="E228" s="63">
        <f t="shared" si="25"/>
        <v>1300000</v>
      </c>
      <c r="F228" s="64">
        <f t="shared" si="26"/>
        <v>212</v>
      </c>
      <c r="G228" s="65">
        <f t="shared" si="27"/>
        <v>182968.40709912626</v>
      </c>
    </row>
    <row r="229" spans="1:9">
      <c r="A229" s="60">
        <v>45597</v>
      </c>
      <c r="B229" s="60">
        <v>45626</v>
      </c>
      <c r="C229" s="61">
        <f t="shared" si="24"/>
        <v>1300000</v>
      </c>
      <c r="D229" s="62">
        <v>2</v>
      </c>
      <c r="E229" s="63">
        <f t="shared" si="25"/>
        <v>2600000</v>
      </c>
      <c r="F229" s="64">
        <f t="shared" si="26"/>
        <v>182</v>
      </c>
      <c r="G229" s="65">
        <f t="shared" si="27"/>
        <v>314153.30275510356</v>
      </c>
    </row>
    <row r="230" spans="1:9">
      <c r="A230" s="60">
        <v>45627</v>
      </c>
      <c r="B230" s="60">
        <v>45657</v>
      </c>
      <c r="C230" s="61">
        <f t="shared" si="24"/>
        <v>1300000</v>
      </c>
      <c r="D230" s="62">
        <v>1</v>
      </c>
      <c r="E230" s="63">
        <f t="shared" si="25"/>
        <v>1300000</v>
      </c>
      <c r="F230" s="64">
        <f t="shared" si="26"/>
        <v>151</v>
      </c>
      <c r="G230" s="65">
        <f t="shared" si="27"/>
        <v>130321.83713192484</v>
      </c>
    </row>
    <row r="231" spans="1:9">
      <c r="A231" s="60">
        <v>45658</v>
      </c>
      <c r="B231" s="60">
        <v>45688</v>
      </c>
      <c r="C231" s="61">
        <f>+C8</f>
        <v>1423500</v>
      </c>
      <c r="D231" s="62">
        <v>1</v>
      </c>
      <c r="E231" s="63">
        <f t="shared" si="25"/>
        <v>1423500</v>
      </c>
      <c r="F231" s="64">
        <f t="shared" si="26"/>
        <v>120</v>
      </c>
      <c r="G231" s="65">
        <f t="shared" si="27"/>
        <v>113405.89006049618</v>
      </c>
    </row>
    <row r="232" spans="1:9">
      <c r="A232" s="60">
        <v>45689</v>
      </c>
      <c r="B232" s="60">
        <v>45716</v>
      </c>
      <c r="C232" s="61">
        <f>+C231</f>
        <v>1423500</v>
      </c>
      <c r="D232" s="62">
        <v>1</v>
      </c>
      <c r="E232" s="63">
        <f t="shared" si="25"/>
        <v>1423500</v>
      </c>
      <c r="F232" s="64">
        <f t="shared" si="26"/>
        <v>92</v>
      </c>
      <c r="G232" s="65">
        <f t="shared" si="27"/>
        <v>86944.515713047062</v>
      </c>
    </row>
    <row r="233" spans="1:9">
      <c r="A233" s="60">
        <v>45717</v>
      </c>
      <c r="B233" s="60">
        <v>45746</v>
      </c>
      <c r="C233" s="61">
        <f t="shared" ref="C233:C235" si="28">+C232</f>
        <v>1423500</v>
      </c>
      <c r="D233" s="62">
        <v>1</v>
      </c>
      <c r="E233" s="63">
        <f t="shared" si="25"/>
        <v>1423500</v>
      </c>
      <c r="F233" s="64">
        <f>IF(B233&lt;$C$20,$C$21-$C$20,$C$21-B233)</f>
        <v>62</v>
      </c>
      <c r="G233" s="65">
        <f t="shared" si="27"/>
        <v>58593.043197923027</v>
      </c>
    </row>
    <row r="234" spans="1:9">
      <c r="A234" s="60">
        <v>45748</v>
      </c>
      <c r="B234" s="60">
        <v>45777</v>
      </c>
      <c r="C234" s="61">
        <f t="shared" si="28"/>
        <v>1423500</v>
      </c>
      <c r="D234" s="62">
        <v>1</v>
      </c>
      <c r="E234" s="63">
        <f t="shared" si="25"/>
        <v>1423500</v>
      </c>
      <c r="F234" s="64">
        <f t="shared" si="26"/>
        <v>31</v>
      </c>
      <c r="G234" s="65">
        <f t="shared" si="27"/>
        <v>29296.521598961514</v>
      </c>
    </row>
    <row r="235" spans="1:9">
      <c r="A235" s="60">
        <v>45778</v>
      </c>
      <c r="B235" s="60">
        <v>45806</v>
      </c>
      <c r="C235" s="61">
        <f t="shared" si="28"/>
        <v>1423500</v>
      </c>
      <c r="D235" s="62">
        <v>1</v>
      </c>
      <c r="E235" s="63">
        <f t="shared" si="25"/>
        <v>1423500</v>
      </c>
      <c r="F235" s="64">
        <f>IF(B235&lt;$C$20,$C$21-$C$20,$C$21-B235)</f>
        <v>2</v>
      </c>
      <c r="G235" s="65">
        <f t="shared" si="27"/>
        <v>1890.0981676749363</v>
      </c>
    </row>
    <row r="236" spans="1:9">
      <c r="A236" s="67" t="s">
        <v>29</v>
      </c>
      <c r="B236" s="68"/>
      <c r="C236" s="69"/>
      <c r="D236" s="69"/>
      <c r="E236" s="70">
        <f>SUM(E198:E235)</f>
        <v>49031944.444444448</v>
      </c>
      <c r="F236" s="69"/>
      <c r="G236" s="71">
        <f>SUM(G198:G235)</f>
        <v>16780208.656870071</v>
      </c>
    </row>
    <row r="237" spans="1:9">
      <c r="G237" s="72"/>
    </row>
    <row r="238" spans="1:9">
      <c r="A238" s="73" t="s">
        <v>30</v>
      </c>
      <c r="B238"/>
      <c r="C238"/>
      <c r="D238"/>
      <c r="E238"/>
      <c r="G238" s="74"/>
    </row>
    <row r="239" spans="1:9">
      <c r="A239" s="86" t="s">
        <v>31</v>
      </c>
      <c r="B239" s="86"/>
      <c r="C239" s="86"/>
      <c r="D239" s="86"/>
      <c r="E239" s="76">
        <f>+E236</f>
        <v>49031944.444444448</v>
      </c>
      <c r="F239" s="75"/>
      <c r="H239"/>
      <c r="I239"/>
    </row>
    <row r="240" spans="1:9">
      <c r="A240" s="86" t="s">
        <v>32</v>
      </c>
      <c r="B240" s="86"/>
      <c r="C240" s="86"/>
      <c r="D240" s="86"/>
      <c r="E240" s="76">
        <f>+G236</f>
        <v>16780208.656870071</v>
      </c>
      <c r="F240" s="75"/>
      <c r="G240" s="75"/>
      <c r="H240" s="75"/>
    </row>
    <row r="241" spans="1:8">
      <c r="A241" s="77"/>
      <c r="B241" s="75"/>
      <c r="C241" s="75"/>
      <c r="D241" s="75"/>
      <c r="E241" s="78"/>
      <c r="F241" s="75"/>
      <c r="G241" s="75"/>
      <c r="H241" s="75"/>
    </row>
    <row r="242" spans="1:8" ht="16.5">
      <c r="A242" s="82" t="s">
        <v>33</v>
      </c>
      <c r="B242" s="82"/>
      <c r="C242" s="82"/>
      <c r="D242" s="82"/>
      <c r="E242" s="79">
        <f>SUM(E239:E241)</f>
        <v>65812153.101314515</v>
      </c>
      <c r="F242" s="75"/>
      <c r="G242" s="75"/>
      <c r="H242" s="75"/>
    </row>
  </sheetData>
  <mergeCells count="5">
    <mergeCell ref="A242:D242"/>
    <mergeCell ref="A3:C3"/>
    <mergeCell ref="A24:B24"/>
    <mergeCell ref="A239:D239"/>
    <mergeCell ref="A240:D240"/>
  </mergeCells>
  <pageMargins left="0.25" right="0.25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Quintero</dc:creator>
  <cp:keywords/>
  <dc:description/>
  <cp:lastModifiedBy>Jeffry Lemus Gómez</cp:lastModifiedBy>
  <cp:revision/>
  <dcterms:created xsi:type="dcterms:W3CDTF">2024-06-14T15:18:40Z</dcterms:created>
  <dcterms:modified xsi:type="dcterms:W3CDTF">2025-05-29T23:13:55Z</dcterms:modified>
  <cp:category/>
  <cp:contentStatus/>
</cp:coreProperties>
</file>