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gha2-my.sharepoint.com/personal/nparra_gha_com_co/Documents/Sustanciación/Maria Delia Urrego Garzon/"/>
    </mc:Choice>
  </mc:AlternateContent>
  <xr:revisionPtr revIDLastSave="0" documentId="8_{1987970F-5F57-437C-9135-33F52A0E01F9}"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8" i="11"/>
  <c r="B7" i="12"/>
  <c r="B7" i="11"/>
  <c r="B6" i="12"/>
  <c r="B5" i="12"/>
  <c r="B4" i="12"/>
  <c r="B3" i="12"/>
  <c r="B3" i="9"/>
  <c r="B2" i="12"/>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8" i="12"/>
  <c r="B9" i="11"/>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<sst xmlns="http://schemas.openxmlformats.org/spreadsheetml/2006/main" count="327" uniqueCount="222">
  <si>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</si>
  <si>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</si>
  <si>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</si>
  <si>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</si>
  <si>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</si>
  <si>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</si>
  <si>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</si>
  <si>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</si>
  <si>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</si>
  <si>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</si>
  <si>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</si>
  <si>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</si>
  <si>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</si>
  <si>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</si>
  <si>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</si>
  <si>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</si>
  <si>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</si>
  <si>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</si>
  <si>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</si>
  <si>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</si>
  <si>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</si>
  <si>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</si>
  <si>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</si>
  <si>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</si>
  <si>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</si>
  <si>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</si>
  <si>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</si>
  <si>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</si>
  <si>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</si>
  <si>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</si>
  <si>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</si>
  <si>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</si>
  <si>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</si>
  <si>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</si>
  <si>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</si>
  <si>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</si>
  <si>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</si>
  <si>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</si>
  <si>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</si>
  <si>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</si>
  <si>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</si>
  <si>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</si>
  <si>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</si>
  <si>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</si>
  <si>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</si>
  <si>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</si>
  <si>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</si>
  <si>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</si>
  <si>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</si>
  <si>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</si>
  <si>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</si>
  <si>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</si>
  <si>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</si>
  <si>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</si>
  <si>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</si>
  <si>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</si>
  <si>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</si>
  <si>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</si>
  <si>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</si>
  <si>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</si>
  <si>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</si>
  <si>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</si>
  <si>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</si>
  <si>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</si>
  <si>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</si>
  <si>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</si>
  <si>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</si>
  <si>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</si>
  <si>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</si>
  <si>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</si>
  <si>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</si>
  <si>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</si>
  <si>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</si>
  <si>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</si>
  <si>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</si>
  <si>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</si>
  <si>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</si>
  <si>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</si>
  <si>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</si>
  <si>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</si>
  <si>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</si>
  <si>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</si>
  <si>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</si>
  <si>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</si>
  <si>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</si>
  <si>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</si>
  <si>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</si>
  <si>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</si>
  <si>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</si>
  <si>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</si>
  <si>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</si>
  <si>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</si>
  <si>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</si>
  <si>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</si>
  <si>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</si>
  <si>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</si>
  <si>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</si>
  <si>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</si>
  <si>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</si>
  <si>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</si>
  <si>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</si>
  <si>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</si>
  <si>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</si>
  <si>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</si>
  <si>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</si>
  <si>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</si>
  <si>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</si>
  <si>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</si>
  <si>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</si>
  <si>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</si>
  <si>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</si>
  <si>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</si>
  <si>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</si>
  <si>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</si>
  <si>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</si>
  <si>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</si>
  <si>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</si>
  <si>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</si>
  <si>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</si>
  <si>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</si>
  <si>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</si>
  <si>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</si>
  <si>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</si>
  <si>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</si>
  <si>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</si>
  <si>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</si>
  <si>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</si>
  <si>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</si>
  <si>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</si>
  <si>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</si>
  <si>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</si>
  <si>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</si>
  <si>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</si>
  <si>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</si>
  <si>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</si>
  <si>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</si>
  <si>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</si>
  <si>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</si>
  <si>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</si>
  <si>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</si>
  <si>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</si>
  <si>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</si>
  <si>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</si>
  <si>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</si>
  <si>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</si>
  <si>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</si>
  <si>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</si>
  <si>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</si>
  <si>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</si>
  <si>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</si>
  <si>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</si>
  <si>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</si>
  <si>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</si>
  <si>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</si>
  <si>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</si>
  <si>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</si>
  <si>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</si>
  <si>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</si>
  <si>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</si>
  <si>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</si>
  <si>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</si>
  <si>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</si>
  <si>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</si>
  <si>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</si>
  <si>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</si>
  <si>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</si>
  <si>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</si>
  <si>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</si>
  <si>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</si>
  <si>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</si>
  <si>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</si>
  <si>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</si>
  <si>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</si>
  <si>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</si>
  <si>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</si>
  <si>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</si>
  <si>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</si>
  <si>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</si>
  <si>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</si>
  <si>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</si>
  <si>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</si>
  <si>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</si>
  <si>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</si>
  <si>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</si>
  <si>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</si>
  <si>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</si>
  <si>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</si>
  <si>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</si>
  <si>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</si>
  <si>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</si>
  <si>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</si>
  <si>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</si>
  <si>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</si>
  <si>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</si>
  <si>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</si>
  <si>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73268310300120250002300</t>
  </si>
  <si>
    <t>JUZGADO PRIMERO CIVIL DEL CIRCUITO EL ESPINAL TOLIMA</t>
  </si>
  <si>
    <t>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t>
  </si>
  <si>
    <t>ALLIANZ SEGUROS DE VIDA S.A
EXPRESO BOLIVARIANO S.A.
BANCO DE OCCIDENTE
JAIME EDUARDO GRANADOS BRIÑEZ</t>
  </si>
  <si>
    <t>HELQUIN ARLEY RUIZ URREGO</t>
  </si>
  <si>
    <t xml:space="preserve"> Ubalá - Cundinamarca.</t>
  </si>
  <si>
    <t>german198325@hotmail.com</t>
  </si>
  <si>
    <t>Soltero</t>
  </si>
  <si>
    <t>29 de septiembre de 2003</t>
  </si>
  <si>
    <t>20 de noviembre de 2022</t>
  </si>
  <si>
    <t>Empleado</t>
  </si>
  <si>
    <t>No se realizo, se solicitaron medidas cautelares</t>
  </si>
  <si>
    <t xml:space="preserve"> WPT203</t>
  </si>
  <si>
    <t>28 de mayo de 2025</t>
  </si>
  <si>
    <t>27 de mayo de 2025</t>
  </si>
  <si>
    <t>01 de julio de 2025</t>
  </si>
  <si>
    <t xml:space="preserve">El 20 de noviembre de 2022, en la Variante Chicoral, kilómetro 6+200 metros, en sentido Ibagué–Melgar (zona rural del municipio de Espinal, Tolima), falleció el señor Helquin Arley Ruiz Urrego, quien se transportaba como pasajero en una buseta de servicio público de placas WPT203, afiliada a la empresa Expreso Bolivariano S.A.
Según el Informe Policial de Accidente de Tránsito (IPAT) elaborado por el patrullero Camilo Ayala, la hipótesis del accidente indica que ocurrió por una superficie húmeda en la vía (código 304). El fallecimiento del señor Ruiz Urrego se produjo en el lugar del accidente, como consta en dicho informe.
El vehículo involucrado según el relato de los demandantes es propiedad del Banco de Occidente y se encontraba en calidad de arrendamiento (locación) a favor de la empresa Expreso Bolivariano S.A. 
Se alega que para la fecha del siniestro, el señor Helquin Arley Ruiz Urrego trabajaba en ELEVANTEC ASCENSORES S.A.S., con un salario básico mensual de $1.300.000. </t>
  </si>
  <si>
    <t>120807005- APL 214893</t>
  </si>
  <si>
    <t>23078108/232</t>
  </si>
  <si>
    <t>X</t>
  </si>
  <si>
    <t>INDIQUE LA PLACA- WPT203</t>
  </si>
  <si>
    <t>1. FALTA DE LEGITIMACIÓN EN LA CAUSA POR PASIVA. 
2.FALTA DE LEGITIMACIÓN EN LA CAUSA POR ACTIVA POR PARTE DEL EXTREMO DEMANDANTE.
3.INEXISTENCIA DE CONTRATO DE SEGURO - ALLIANZ SEGUROS DE VIDA S.A. NO ASEGURO LA RESPONSABILIDAD DEL VEHICULO DE PLACAS WPT203. 
4. PRINCIPIO DE LEGALIDAD – ALLIANZ SEGUROS DE VIDA S.A. NO SE ENCUENTRA FACULTADA PARA EXPLOTAR EL RAMO. 
5. COBRO DE LO NO DEBIDO – ENRIQUECIMIENTO SIN JUSTA CAUSA.
6.PRESCRIPCIÓN DE LA ACCIÓN DERIVADA DEL CONTRATO DE SEGURO. 
7. GENERICA O INOMINADA.</t>
  </si>
  <si>
    <t>1,200,000</t>
  </si>
  <si>
    <t>BANCO DE OCCIDENTE S.A.</t>
  </si>
  <si>
    <t xml:space="preserve"> 023078108  /  232</t>
  </si>
  <si>
    <t>Si bien existe una falta de legitimación en la causa por pasiva de Allianz Seguros de Vida S.A. lo cierto es que en el marco de una reforma de la demanda en donde se incluya a Allianz Seguros S.A. , deberán liquidarse objetivamente los perjuicios en la suma de $614,926,560. Lo anterior teniendo en cuenta los siguientes presupuestos fácticos y jurídicos:
1. Lucro cesante: Se tendrá en cuenta la suma de: $112.576.560 por concepto de lucro cesante consolidado y futuro. Al respecto, resulta necesario indicar que en el expediente obra prueba de que la víctima devengaba un salario mensual de $1.200.000, valor que fue actualizado conforme al Índice de Precios al Consumidor (IPC). En ese sentido, para aplicar la fórmula prevista por el alto tribunal se tendrá como ingreso la suma de $1.447.597. En virtud de lo expuesto y siguiendo los lineamientos de la Corte, la suma a reconocer sería de $113,137,298 por lucro cesante consolidado y $136,651,718 por lucro cesante futuro para un total de $249.789.016. No obstante lo anterior,  debe señalarse que, de conformidad con el principio de congruencia procesal el Juzgado no podrá reconocer más de lo solicitado por la parte demandante, que corresponde a la suma de $112.576.560, por lo que se reconoce ésta última suma.
2. Daño moral: Se fija la suma total de $502.350.000 a título de indemnización por perjuicios morales. En primer lugar, debe precisarse que no se reconocerá indemnización por daño moral en ejercicio de la acción hereditaria a favor de los padres del fallecido, como lo solicita el apoderado de los demandantes. Lo anterior, en atención a la jurisprudencia de la Corte Suprema de Justicia, Sala de Casación Civil, en sentencia del 18 de octubre de 2005 (M.P. Pedro Octavio Munar Cadena), en la que se estableció que el daño moral no se transmite a los herederos, salvo que el causante lo hubiera adquirido en vida, es decir, si alcanzó a experimentar sufrimiento antes de fallecer. Si la muerte fue instantánea o inmediata, el crédito no nace en cabeza del fallecido y, por tanto, no procede una condena a favor de su sucesión. En tal caso, los herederos solo podrán reclamar indemnización por daño moral en derecho propio y no en representación del causante. Así, para la distribución del monto reconocido por daño moral en derecho propio, se ha valorado el grado de parentesco o afinidad con la víctima directa, conforme a los criterios establecidos por la Corte Suprema de Justicia en reciente sentencia SC072-2025 ( M.P. Octavio Augusto Tejeiro Duque). En consecuencia, se reconocerá indemnización por daño moral únicamente a los demandantes que ostentan parentesco en primer y segundo grado de consanguinidad con el fallecido. Por el contrario, no se accederá al reconocimiento del daño moral a favor de las sobrinas, tío y primos del señor Helquin Ruiz, teniendo en cuenta que en su caso no opera la presunción de afectación emocional, y en el expediente no obra prueba alguna del sufrimiento padecido por estos. En virtud de lo anterior, y de conformidad con el principio de Congruencia, la distribución del daño moral reconocido se determina en los siguientes términos:
a. $90.000.000 a favor de la señora Maria Delia Urrego Garzon en calidad de madre de Helquin Arley Ruiz Urrego. 
b. $90.000.000 a favor del señor Jose Elias Ruiz Ruiz en calidad de padre de Helquin Arley Ruiz Urrego. 
c. $90.000.000 a favor de la señora Laura Maria Garzon Urrego en calidad de abuela de Helquin Arley Ruiz Urrego.
d. $90.000.000 a favor del señor Jose Gonzalo Urrego Portuguez en calidad de abuelo de Helquin Arley Ruiz Urrego.
e. $ 71.175.000 a favor de la señora Angelica Maria Urrego Garzon en calidad de hermana de Helquin Arley Ruiz Urrego.
f. $ 71.175.000 a favor de la señora Laura Cristina Ruiz Urrego en calidad de hermana de Helquin Arley Ruiz Urrego.
Deducible: No se contempla deducible para los amparos de Responsabilidad Civil Contractual y de Responsabilidad Civil Extracontractual.
Se tiene entonces que la liquidación de las pretensiones se estima en $614,926,560 por los perjuicios patrimoniales y extrapatrimoniales solicitados a favor de los parientes de la víctima afectando la cobertura de responsabilidad civil extracontractual de la póliza No. 023078108/232, cuyo valor asegurado es 120.000.000,00 y la póliza No. 23078149 que opera en exceso, cuyo valor asegurado es de $2000.000.000.</t>
  </si>
  <si>
    <t>La contingencia se califica como REMOTA en la medida en que Allianz Seguros de Vida S.A. no se encuentra legitimada en la causa por pasiva al no haber expedido contrato de seguro alguno que ampare el vehículo de placas WPT203 ni la responsabilidad civilque se endilga al extremo pasivo, a pesar de haber sido demandada directa dentro del presente asunto.
En primer lugar, debe señalarse que si bien Allianz Seguros S.A. expidió la Póliza Motor Group RC Contra No. 023078108 / 232, cuyo asegurado es BANCO DE OCCIDENTE S.A. y que la misma ampara la responsabilidad civil con ocasión a la conducción del vehículo tipo bus/buseta CHEVROLET, placas WPT203, no puede perderse de vista que en el presente proceso se ejerció acción directa en contra de Allianz Seguros de Vida S.A. con el objetivo de indemnizar a la parte actora por los perjuicios ocasionados en virtud del accidente de tránsito del 20 de noviembre de 2022, vinculación que no tiene vocación de prosperidad, pues por un lado, la compañía demandada no participó en la emisión de póliza alguna; y por otro lado, no cuenta con autorización alguna para expedir los ramos de Autos ni Responsabilidad Civil Contractual y/o Extracontractual. En consecuencia, de cara a una posible condena en contra del extremo pasivo, Allianz Seguros de VIda S.A. no puede ser llamada a indemnizar a los demandantes por ninguno de los perjuicios pretendidos en el líbelo demandatorio.
No obstante lo anterior, no puede dejarse de lado la existencia de la mencionada póliza, pues la misma deberá ser objeto de estudio en el hipotético escenario en que la parte demandante realice reforma a la demanda y se vincule a Allianz Seguros S.A., o se formule llamamiento en garantía por la empresa de transporte, así como de los codemandados dentro de la instancia judicial. De modo que, ante la falta de legitimación en la causa por pasiva respecto de Allianz Seguros de Vida S.A, en esta etapa procesal la contingencia se califica como REMOTA, existiendo la posibilidad de la misma transmute en el transcurso del proceso, en caso de vincularse a Allianz Seguros S.A.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</si>
</sst>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rman1983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4" sqref="B34:C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159</v>
      </c>
      <c r="B2" s="67" t="s">
        <v>195</v>
      </c>
      <c r="C2" s="68"/>
    </row>
    <row r="3" spans="1:3" x14ac:dyDescent="0.25">
      <c r="A3" s="5" t="s">
        <v>126</v>
      </c>
      <c r="B3" s="63" t="s">
        <v>196</v>
      </c>
      <c r="C3" s="64"/>
    </row>
    <row r="4" spans="1:3" ht="73.5" customHeight="1" x14ac:dyDescent="0.25">
      <c r="A4" s="5" t="s">
        <v>138</v>
      </c>
      <c r="B4" s="69" t="s">
        <v>198</v>
      </c>
      <c r="C4" s="64"/>
    </row>
    <row r="5" spans="1:3" ht="186.75" customHeight="1" x14ac:dyDescent="0.25">
      <c r="A5" s="5" t="s">
        <v>139</v>
      </c>
      <c r="B5" s="69" t="s">
        <v>197</v>
      </c>
      <c r="C5" s="64"/>
    </row>
    <row r="6" spans="1:3" x14ac:dyDescent="0.25">
      <c r="A6" s="5" t="s">
        <v>140</v>
      </c>
      <c r="B6" s="57" t="s">
        <v>104</v>
      </c>
      <c r="C6" s="57"/>
    </row>
    <row r="7" spans="1:3" x14ac:dyDescent="0.25">
      <c r="A7" s="25" t="s">
        <v>141</v>
      </c>
      <c r="B7" s="63" t="s">
        <v>108</v>
      </c>
      <c r="C7" s="64"/>
    </row>
    <row r="8" spans="1:3" ht="23.1" customHeight="1" x14ac:dyDescent="0.25">
      <c r="A8" s="26" t="s">
        <v>142</v>
      </c>
      <c r="B8" s="57" t="s">
        <v>199</v>
      </c>
      <c r="C8" s="57"/>
    </row>
    <row r="9" spans="1:3" x14ac:dyDescent="0.25">
      <c r="A9" s="26" t="s">
        <v>143</v>
      </c>
      <c r="B9" s="57">
        <v>1004049281</v>
      </c>
      <c r="C9" s="57"/>
    </row>
    <row r="10" spans="1:3" x14ac:dyDescent="0.25">
      <c r="A10" s="26" t="s">
        <v>144</v>
      </c>
      <c r="B10" s="55" t="s">
        <v>200</v>
      </c>
      <c r="C10" s="55"/>
    </row>
    <row r="11" spans="1:3" ht="30" customHeight="1" x14ac:dyDescent="0.25">
      <c r="A11" s="27" t="s">
        <v>145</v>
      </c>
      <c r="B11" s="55"/>
      <c r="C11" s="55"/>
    </row>
    <row r="12" spans="1:3" ht="30" customHeight="1" x14ac:dyDescent="0.25">
      <c r="A12" s="5" t="s">
        <v>146</v>
      </c>
      <c r="B12" s="56" t="s">
        <v>201</v>
      </c>
      <c r="C12" s="55"/>
    </row>
    <row r="13" spans="1:3" x14ac:dyDescent="0.25">
      <c r="A13" s="5" t="s">
        <v>147</v>
      </c>
      <c r="B13" s="57" t="s">
        <v>202</v>
      </c>
      <c r="C13" s="57"/>
    </row>
    <row r="14" spans="1:3" x14ac:dyDescent="0.25">
      <c r="A14" s="5" t="s">
        <v>148</v>
      </c>
      <c r="B14" s="58" t="s">
        <v>203</v>
      </c>
      <c r="C14" s="57"/>
    </row>
    <row r="15" spans="1:3" x14ac:dyDescent="0.25">
      <c r="A15" s="5" t="s">
        <v>149</v>
      </c>
      <c r="B15" s="57">
        <v>19</v>
      </c>
      <c r="C15" s="57"/>
    </row>
    <row r="16" spans="1:3" x14ac:dyDescent="0.25">
      <c r="A16" s="5" t="s">
        <v>150</v>
      </c>
      <c r="B16" s="57" t="s">
        <v>204</v>
      </c>
      <c r="C16" s="57"/>
    </row>
    <row r="17" spans="1:3" ht="15" customHeight="1" x14ac:dyDescent="0.25">
      <c r="A17" s="5" t="s">
        <v>151</v>
      </c>
      <c r="B17" s="8" t="s">
        <v>205</v>
      </c>
    </row>
    <row r="18" spans="1:3" x14ac:dyDescent="0.25">
      <c r="A18" s="5" t="s">
        <v>152</v>
      </c>
      <c r="B18" s="55" t="s">
        <v>7</v>
      </c>
      <c r="C18" s="55"/>
    </row>
    <row r="19" spans="1:3" ht="18.75" customHeight="1" x14ac:dyDescent="0.25">
      <c r="A19" s="5" t="s">
        <v>153</v>
      </c>
      <c r="B19" s="65" t="s">
        <v>217</v>
      </c>
      <c r="C19" s="66"/>
    </row>
    <row r="20" spans="1:3" x14ac:dyDescent="0.25">
      <c r="A20" s="5" t="s">
        <v>154</v>
      </c>
      <c r="B20" s="57">
        <v>2</v>
      </c>
      <c r="C20" s="57"/>
    </row>
    <row r="21" spans="1:3" ht="17.25" customHeight="1" x14ac:dyDescent="0.25">
      <c r="A21" s="5" t="s">
        <v>155</v>
      </c>
      <c r="B21" s="55" t="s">
        <v>95</v>
      </c>
      <c r="C21" s="55"/>
    </row>
    <row r="22" spans="1:3" x14ac:dyDescent="0.25">
      <c r="A22" s="26" t="s">
        <v>156</v>
      </c>
      <c r="B22" s="54" t="s">
        <v>204</v>
      </c>
      <c r="C22" s="54"/>
    </row>
    <row r="23" spans="1:3" x14ac:dyDescent="0.25">
      <c r="A23" s="26" t="s">
        <v>157</v>
      </c>
      <c r="B23" s="53" t="s">
        <v>206</v>
      </c>
      <c r="C23" s="54"/>
    </row>
    <row r="24" spans="1:3" x14ac:dyDescent="0.25">
      <c r="A24" s="26" t="s">
        <v>158</v>
      </c>
      <c r="B24" s="53" t="s">
        <v>206</v>
      </c>
      <c r="C24" s="54"/>
    </row>
    <row r="25" spans="1:3" x14ac:dyDescent="0.25">
      <c r="A25" s="70" t="s">
        <v>120</v>
      </c>
      <c r="B25" s="54" t="s">
        <v>211</v>
      </c>
      <c r="C25" s="59"/>
    </row>
    <row r="26" spans="1:3" x14ac:dyDescent="0.25">
      <c r="A26" s="70"/>
      <c r="B26" s="59"/>
      <c r="C26" s="59"/>
    </row>
    <row r="27" spans="1:3" ht="126" customHeight="1" x14ac:dyDescent="0.25">
      <c r="A27" s="70"/>
      <c r="B27" s="59"/>
      <c r="C27" s="59"/>
    </row>
    <row r="28" spans="1:3" x14ac:dyDescent="0.25">
      <c r="A28" s="26" t="s">
        <v>160</v>
      </c>
      <c r="B28" s="59" t="s">
        <v>218</v>
      </c>
      <c r="C28" s="59"/>
    </row>
    <row r="29" spans="1:3" x14ac:dyDescent="0.25">
      <c r="A29" s="26" t="s">
        <v>161</v>
      </c>
      <c r="B29" s="59">
        <v>8903002794</v>
      </c>
      <c r="C29" s="59"/>
    </row>
    <row r="30" spans="1:3" x14ac:dyDescent="0.25">
      <c r="A30" s="26" t="s">
        <v>162</v>
      </c>
      <c r="B30" s="59" t="s">
        <v>207</v>
      </c>
      <c r="C30" s="59"/>
    </row>
    <row r="31" spans="1:3" x14ac:dyDescent="0.25">
      <c r="A31" s="26" t="s">
        <v>163</v>
      </c>
      <c r="B31" s="59" t="s">
        <v>219</v>
      </c>
      <c r="C31" s="59"/>
    </row>
    <row r="32" spans="1:3" x14ac:dyDescent="0.25">
      <c r="A32" s="26" t="s">
        <v>164</v>
      </c>
      <c r="B32" s="60" t="s">
        <v>208</v>
      </c>
      <c r="C32" s="61"/>
    </row>
    <row r="33" spans="1:3" x14ac:dyDescent="0.25">
      <c r="A33" s="5" t="s">
        <v>165</v>
      </c>
      <c r="B33" s="58" t="s">
        <v>209</v>
      </c>
      <c r="C33" s="58"/>
    </row>
    <row r="34" spans="1:3" ht="45" x14ac:dyDescent="0.25">
      <c r="A34" s="5" t="s">
        <v>166</v>
      </c>
      <c r="B34" s="58" t="s">
        <v>210</v>
      </c>
      <c r="C34" s="5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8:C18"/>
    <mergeCell ref="B7:C7"/>
    <mergeCell ref="B19:C19"/>
    <mergeCell ref="B2:C2"/>
    <mergeCell ref="B3:C3"/>
    <mergeCell ref="B4:C4"/>
    <mergeCell ref="B5:C5"/>
    <mergeCell ref="A25:A27"/>
    <mergeCell ref="B6:C6"/>
    <mergeCell ref="B8:C8"/>
    <mergeCell ref="B9:C9"/>
    <mergeCell ref="B10:C10"/>
    <mergeCell ref="B25:C27"/>
    <mergeCell ref="B34:C34"/>
    <mergeCell ref="B33:C33"/>
    <mergeCell ref="B31:C31"/>
    <mergeCell ref="B30:C30"/>
    <mergeCell ref="B29:C29"/>
    <mergeCell ref="B32:C32"/>
    <mergeCell ref="B24:C24"/>
    <mergeCell ref="B23:C23"/>
    <mergeCell ref="B22:C22"/>
    <mergeCell ref="B11:C11"/>
    <mergeCell ref="B12:C12"/>
    <mergeCell ref="B13:C13"/>
    <mergeCell ref="B14:C14"/>
    <mergeCell ref="B21:C21"/>
    <mergeCell ref="B15:C15"/>
    <mergeCell ref="B16:C16"/>
  </mergeCells>
  <hyperlinks>
    <hyperlink ref="B12" r:id="rId1" xr:uid="{CB5A0E24-2DE7-4678-8184-F55B7CC72CB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B18:C18</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1" t="s">
        <v>10</v>
      </c>
      <c r="B1" s="71"/>
      <c r="C1" s="71"/>
    </row>
    <row r="2" spans="1:3" ht="15.75" customHeight="1" x14ac:dyDescent="0.25">
      <c r="A2" s="20" t="s">
        <v>11</v>
      </c>
      <c r="B2" s="72" t="s">
        <v>212</v>
      </c>
      <c r="C2" s="73"/>
    </row>
    <row r="3" spans="1:3" s="2" customFormat="1" x14ac:dyDescent="0.25">
      <c r="A3" s="5" t="s">
        <v>1</v>
      </c>
      <c r="B3" s="57" t="str">
        <f>'AUTOS  NOTA 322'!B2:C2</f>
        <v>73268310300120250002300</v>
      </c>
      <c r="C3" s="57"/>
    </row>
    <row r="4" spans="1:3" s="2" customFormat="1" x14ac:dyDescent="0.25">
      <c r="A4" s="5" t="s">
        <v>2</v>
      </c>
      <c r="B4" s="57" t="str">
        <f>'AUTOS  NOTA 322'!B3:C3</f>
        <v>JUZGADO PRIMERO CIVIL DEL CIRCUITO EL ESPINAL TOLIMA</v>
      </c>
      <c r="C4" s="57"/>
    </row>
    <row r="5" spans="1:3" s="2" customFormat="1" x14ac:dyDescent="0.25">
      <c r="A5" s="5" t="s">
        <v>3</v>
      </c>
      <c r="B5" s="57" t="str">
        <f>'AUTOS  NOTA 322'!B4:C4</f>
        <v>ALLIANZ SEGUROS DE VIDA S.A
EXPRESO BOLIVARIANO S.A.
BANCO DE OCCIDENTE
JAIME EDUARDO GRANADOS BRIÑEZ</v>
      </c>
      <c r="C5" s="57"/>
    </row>
    <row r="6" spans="1:3" s="2" customFormat="1" x14ac:dyDescent="0.25">
      <c r="A6" s="5" t="s">
        <v>4</v>
      </c>
      <c r="B6" s="57" t="str">
        <f>'AUTOS  NOTA 322'!B5:C5</f>
        <v>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v>
      </c>
      <c r="C6" s="57"/>
    </row>
    <row r="7" spans="1:3" s="2" customFormat="1" x14ac:dyDescent="0.25">
      <c r="A7" s="5" t="s">
        <v>5</v>
      </c>
      <c r="B7" s="57" t="str">
        <f>'AUTOS  NOTA 322'!B6:C6</f>
        <v>DEMANDA DIRECTA</v>
      </c>
      <c r="C7" s="57"/>
    </row>
    <row r="8" spans="1:3" s="2" customFormat="1" x14ac:dyDescent="0.25">
      <c r="A8" s="29" t="s">
        <v>101</v>
      </c>
      <c r="B8" s="57" t="str">
        <f>'AUTOS  NOTA 322'!B7:C8</f>
        <v>HELQUIN ARLEY RUIZ URREGO</v>
      </c>
      <c r="C8" s="57"/>
    </row>
    <row r="9" spans="1:3" x14ac:dyDescent="0.25">
      <c r="A9" s="20" t="s">
        <v>12</v>
      </c>
      <c r="B9" s="57" t="s">
        <v>213</v>
      </c>
      <c r="C9" s="57"/>
    </row>
    <row r="10" spans="1:3" x14ac:dyDescent="0.25">
      <c r="A10" s="20" t="s">
        <v>9</v>
      </c>
      <c r="B10" s="57" t="s">
        <v>108</v>
      </c>
      <c r="C10" s="57"/>
    </row>
    <row r="11" spans="1:3" x14ac:dyDescent="0.25">
      <c r="A11" s="20" t="s">
        <v>13</v>
      </c>
      <c r="B11" s="86">
        <v>180000000</v>
      </c>
      <c r="C11" s="87"/>
    </row>
    <row r="12" spans="1:3" x14ac:dyDescent="0.25">
      <c r="A12" s="20" t="s">
        <v>115</v>
      </c>
      <c r="B12" s="86">
        <v>0</v>
      </c>
      <c r="C12" s="87"/>
    </row>
    <row r="13" spans="1:3" x14ac:dyDescent="0.25">
      <c r="A13" s="20" t="s">
        <v>14</v>
      </c>
      <c r="B13" s="63" t="s">
        <v>76</v>
      </c>
      <c r="C13" s="64"/>
    </row>
    <row r="14" spans="1:3" x14ac:dyDescent="0.25">
      <c r="A14" s="20" t="s">
        <v>15</v>
      </c>
      <c r="B14" s="55" t="s">
        <v>17</v>
      </c>
      <c r="C14" s="57"/>
    </row>
    <row r="15" spans="1:3" x14ac:dyDescent="0.25">
      <c r="A15" s="20" t="s">
        <v>16</v>
      </c>
      <c r="B15" s="57" t="s">
        <v>17</v>
      </c>
      <c r="C15" s="57"/>
    </row>
    <row r="16" spans="1:3" x14ac:dyDescent="0.25">
      <c r="A16" s="20" t="s">
        <v>18</v>
      </c>
      <c r="B16" s="57" t="s">
        <v>17</v>
      </c>
      <c r="C16" s="57"/>
    </row>
    <row r="17" spans="1:3" x14ac:dyDescent="0.25">
      <c r="A17" s="88" t="s">
        <v>19</v>
      </c>
      <c r="B17" s="57" t="s">
        <v>20</v>
      </c>
      <c r="C17" s="57"/>
    </row>
    <row r="18" spans="1:3" x14ac:dyDescent="0.25">
      <c r="A18" s="89"/>
      <c r="B18" s="10" t="s">
        <v>21</v>
      </c>
      <c r="C18" s="10" t="s">
        <v>22</v>
      </c>
    </row>
    <row r="19" spans="1:3" x14ac:dyDescent="0.25">
      <c r="A19" s="89"/>
      <c r="B19" s="6" t="s">
        <v>118</v>
      </c>
      <c r="C19" s="6"/>
    </row>
    <row r="20" spans="1:3" x14ac:dyDescent="0.25">
      <c r="A20" s="89"/>
      <c r="B20" s="6"/>
      <c r="C20" s="6"/>
    </row>
    <row r="21" spans="1:3" x14ac:dyDescent="0.25">
      <c r="A21" s="90"/>
      <c r="B21" s="6"/>
      <c r="C21" s="6"/>
    </row>
    <row r="22" spans="1:3" x14ac:dyDescent="0.25">
      <c r="A22" s="20" t="s">
        <v>23</v>
      </c>
      <c r="B22" s="57" t="s">
        <v>27</v>
      </c>
      <c r="C22" s="57"/>
    </row>
    <row r="23" spans="1:3" x14ac:dyDescent="0.25">
      <c r="A23" s="20" t="s">
        <v>24</v>
      </c>
      <c r="B23" s="91" t="s">
        <v>17</v>
      </c>
      <c r="C23" s="92"/>
    </row>
    <row r="24" spans="1:3" x14ac:dyDescent="0.25">
      <c r="A24" s="20" t="s">
        <v>25</v>
      </c>
      <c r="B24" s="57" t="s">
        <v>96</v>
      </c>
      <c r="C24" s="57"/>
    </row>
    <row r="25" spans="1:3" x14ac:dyDescent="0.25">
      <c r="A25" s="20" t="s">
        <v>26</v>
      </c>
      <c r="B25" s="57" t="s">
        <v>27</v>
      </c>
      <c r="C25" s="57"/>
    </row>
    <row r="26" spans="1:3" x14ac:dyDescent="0.25">
      <c r="A26" s="20" t="s">
        <v>28</v>
      </c>
      <c r="B26" s="57" t="s">
        <v>27</v>
      </c>
      <c r="C26" s="57"/>
    </row>
    <row r="27" spans="1:3" x14ac:dyDescent="0.25">
      <c r="A27" s="19" t="s">
        <v>29</v>
      </c>
      <c r="B27" s="57"/>
      <c r="C27" s="57"/>
    </row>
    <row r="28" spans="1:3" x14ac:dyDescent="0.25">
      <c r="A28" s="74" t="s">
        <v>30</v>
      </c>
      <c r="B28" s="74"/>
      <c r="C28" s="74"/>
    </row>
    <row r="29" spans="1:3" x14ac:dyDescent="0.25">
      <c r="A29" s="84" t="s">
        <v>31</v>
      </c>
      <c r="B29" s="85"/>
      <c r="C29" s="11" t="s">
        <v>214</v>
      </c>
    </row>
    <row r="30" spans="1:3" x14ac:dyDescent="0.25">
      <c r="A30" s="84" t="s">
        <v>32</v>
      </c>
      <c r="B30" s="85"/>
      <c r="C30" s="11" t="s">
        <v>214</v>
      </c>
    </row>
    <row r="31" spans="1:3" x14ac:dyDescent="0.25">
      <c r="A31" s="84" t="s">
        <v>33</v>
      </c>
      <c r="B31" s="85"/>
      <c r="C31" s="12" t="s">
        <v>214</v>
      </c>
    </row>
    <row r="32" spans="1:3" x14ac:dyDescent="0.25">
      <c r="A32" s="84" t="s">
        <v>34</v>
      </c>
      <c r="B32" s="85"/>
      <c r="C32" s="11"/>
    </row>
    <row r="33" spans="1:3" x14ac:dyDescent="0.25">
      <c r="A33" s="84" t="s">
        <v>35</v>
      </c>
      <c r="B33" s="85"/>
      <c r="C33" s="11"/>
    </row>
    <row r="34" spans="1:3" x14ac:dyDescent="0.25">
      <c r="A34" s="84" t="s">
        <v>36</v>
      </c>
      <c r="B34" s="85"/>
      <c r="C34" s="13"/>
    </row>
    <row r="35" spans="1:3" x14ac:dyDescent="0.25">
      <c r="A35" s="75" t="s">
        <v>37</v>
      </c>
      <c r="B35" s="76"/>
      <c r="C35" s="14"/>
    </row>
    <row r="36" spans="1:3" x14ac:dyDescent="0.25">
      <c r="A36" s="75" t="s">
        <v>38</v>
      </c>
      <c r="B36" s="76"/>
      <c r="C36" s="15"/>
    </row>
    <row r="37" spans="1:3" x14ac:dyDescent="0.25">
      <c r="A37" s="77" t="s">
        <v>39</v>
      </c>
      <c r="B37" s="78"/>
      <c r="C37" s="15"/>
    </row>
    <row r="38" spans="1:3" x14ac:dyDescent="0.25">
      <c r="A38" s="79"/>
      <c r="B38" s="80"/>
      <c r="C38" s="15"/>
    </row>
    <row r="39" spans="1:3" x14ac:dyDescent="0.25">
      <c r="A39" s="81"/>
      <c r="B39" s="82"/>
      <c r="C39" s="15"/>
    </row>
    <row r="40" spans="1:3" x14ac:dyDescent="0.25">
      <c r="A40" s="83" t="s">
        <v>40</v>
      </c>
      <c r="B40" s="83"/>
      <c r="C40" s="8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C14" sqref="C14"/>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7" t="s">
        <v>50</v>
      </c>
      <c r="B1" s="97"/>
      <c r="C1" s="97"/>
    </row>
    <row r="2" spans="1:9" ht="15" customHeight="1" x14ac:dyDescent="0.25">
      <c r="A2" s="33" t="s">
        <v>11</v>
      </c>
      <c r="B2" s="98" t="str">
        <f>'AUTOS NOTA 321'!B2:C2</f>
        <v>120807005- APL 214893</v>
      </c>
      <c r="C2" s="99"/>
    </row>
    <row r="3" spans="1:9" x14ac:dyDescent="0.25">
      <c r="A3" s="34" t="s">
        <v>1</v>
      </c>
      <c r="B3" s="102" t="str">
        <f>'AUTOS  NOTA 322'!B2:C2</f>
        <v>73268310300120250002300</v>
      </c>
      <c r="C3" s="102"/>
    </row>
    <row r="4" spans="1:9" x14ac:dyDescent="0.25">
      <c r="A4" s="34" t="s">
        <v>2</v>
      </c>
      <c r="B4" s="102" t="str">
        <f>'AUTOS  NOTA 322'!B3:C3</f>
        <v>JUZGADO PRIMERO CIVIL DEL CIRCUITO EL ESPINAL TOLIMA</v>
      </c>
      <c r="C4" s="102"/>
    </row>
    <row r="5" spans="1:9" x14ac:dyDescent="0.25">
      <c r="A5" s="34" t="s">
        <v>3</v>
      </c>
      <c r="B5" s="102" t="str">
        <f>'AUTOS  NOTA 322'!B4:C4</f>
        <v>ALLIANZ SEGUROS DE VIDA S.A
EXPRESO BOLIVARIANO S.A.
BANCO DE OCCIDENTE
JAIME EDUARDO GRANADOS BRIÑEZ</v>
      </c>
      <c r="C5" s="102"/>
    </row>
    <row r="6" spans="1:9" ht="15" customHeight="1" x14ac:dyDescent="0.25">
      <c r="A6" s="34" t="s">
        <v>4</v>
      </c>
      <c r="B6" s="102" t="str">
        <f>'AUTOS  NOTA 322'!B5:C5</f>
        <v>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v>
      </c>
      <c r="C6" s="102"/>
    </row>
    <row r="7" spans="1:9" x14ac:dyDescent="0.25">
      <c r="A7" s="34" t="s">
        <v>5</v>
      </c>
      <c r="B7" s="102" t="str">
        <f>'AUTOS  NOTA 322'!B6:C6</f>
        <v>DEMANDA DIRECTA</v>
      </c>
      <c r="C7" s="102"/>
    </row>
    <row r="8" spans="1:9" x14ac:dyDescent="0.25">
      <c r="A8" s="36" t="s">
        <v>101</v>
      </c>
      <c r="B8" s="102" t="str">
        <f>'AUTOS  NOTA 322'!B7:C8</f>
        <v>HELQUIN ARLEY RUIZ URREGO</v>
      </c>
      <c r="C8" s="102"/>
    </row>
    <row r="9" spans="1:9" x14ac:dyDescent="0.25">
      <c r="A9" s="34" t="s">
        <v>51</v>
      </c>
      <c r="B9" s="95">
        <f>SUM(C11,C12,C14,C15,C17)</f>
        <v>1012576560</v>
      </c>
      <c r="C9" s="96"/>
    </row>
    <row r="10" spans="1:9" x14ac:dyDescent="0.25">
      <c r="A10" s="103" t="s">
        <v>52</v>
      </c>
      <c r="B10" s="100" t="s">
        <v>53</v>
      </c>
      <c r="C10" s="101"/>
    </row>
    <row r="11" spans="1:9" x14ac:dyDescent="0.25">
      <c r="A11" s="103"/>
      <c r="B11" s="35" t="s">
        <v>54</v>
      </c>
      <c r="C11" s="30">
        <v>112576560</v>
      </c>
    </row>
    <row r="12" spans="1:9" x14ac:dyDescent="0.25">
      <c r="A12" s="103"/>
      <c r="B12" s="35" t="s">
        <v>55</v>
      </c>
      <c r="C12" s="30">
        <v>0</v>
      </c>
    </row>
    <row r="13" spans="1:9" x14ac:dyDescent="0.25">
      <c r="A13" s="103"/>
      <c r="B13" s="100"/>
      <c r="C13" s="101"/>
    </row>
    <row r="14" spans="1:9" x14ac:dyDescent="0.25">
      <c r="A14" s="103"/>
      <c r="B14" s="35" t="s">
        <v>98</v>
      </c>
      <c r="C14" s="38">
        <v>900000000</v>
      </c>
    </row>
    <row r="15" spans="1:9" x14ac:dyDescent="0.25">
      <c r="A15" s="103"/>
      <c r="B15" s="35" t="s">
        <v>99</v>
      </c>
      <c r="C15" s="38">
        <v>0</v>
      </c>
      <c r="E15" s="41" t="s">
        <v>57</v>
      </c>
      <c r="F15" s="42">
        <v>0.7</v>
      </c>
    </row>
    <row r="16" spans="1:9" x14ac:dyDescent="0.25">
      <c r="A16" s="103"/>
      <c r="B16" s="100" t="s">
        <v>58</v>
      </c>
      <c r="C16" s="101"/>
      <c r="E16" s="41" t="s">
        <v>59</v>
      </c>
      <c r="F16" s="43">
        <v>0.3</v>
      </c>
      <c r="I16" s="44"/>
    </row>
    <row r="17" spans="1:9" x14ac:dyDescent="0.25">
      <c r="A17" s="103"/>
      <c r="B17" s="35"/>
      <c r="C17" s="39"/>
      <c r="F17" s="45"/>
      <c r="I17" s="44"/>
    </row>
    <row r="18" spans="1:9" ht="23.25" customHeight="1" x14ac:dyDescent="0.25">
      <c r="A18" s="37" t="s">
        <v>60</v>
      </c>
      <c r="B18" s="98" t="s">
        <v>61</v>
      </c>
      <c r="C18" s="99"/>
    </row>
    <row r="19" spans="1:9" ht="30" x14ac:dyDescent="0.25">
      <c r="A19" s="34" t="s">
        <v>62</v>
      </c>
      <c r="B19" s="111" t="s">
        <v>221</v>
      </c>
      <c r="C19" s="112"/>
    </row>
    <row r="20" spans="1:9" ht="15" customHeight="1" x14ac:dyDescent="0.25">
      <c r="A20" s="46" t="s">
        <v>63</v>
      </c>
      <c r="B20" s="108">
        <f>((C22+C23+C25+C26+C30+C28+C32+C34+C29+C33)-C37-C38)*C36*C39</f>
        <v>614926560</v>
      </c>
      <c r="C20" s="108"/>
    </row>
    <row r="21" spans="1:9" x14ac:dyDescent="0.25">
      <c r="A21" s="37" t="s">
        <v>64</v>
      </c>
      <c r="B21" s="113" t="s">
        <v>53</v>
      </c>
      <c r="C21" s="114"/>
    </row>
    <row r="22" spans="1:9" x14ac:dyDescent="0.25">
      <c r="A22" s="106"/>
      <c r="B22" s="35" t="s">
        <v>54</v>
      </c>
      <c r="C22" s="30">
        <v>112576560</v>
      </c>
    </row>
    <row r="23" spans="1:9" x14ac:dyDescent="0.25">
      <c r="A23" s="107"/>
      <c r="B23" s="35" t="s">
        <v>55</v>
      </c>
      <c r="C23" s="30">
        <v>0</v>
      </c>
    </row>
    <row r="24" spans="1:9" x14ac:dyDescent="0.25">
      <c r="A24" s="107"/>
      <c r="B24" s="100" t="s">
        <v>56</v>
      </c>
      <c r="C24" s="101"/>
    </row>
    <row r="25" spans="1:9" x14ac:dyDescent="0.25">
      <c r="A25" s="107"/>
      <c r="B25" s="35" t="s">
        <v>98</v>
      </c>
      <c r="C25" s="30">
        <v>502350000</v>
      </c>
    </row>
    <row r="26" spans="1:9" ht="29.1" customHeight="1" x14ac:dyDescent="0.25">
      <c r="A26" s="107"/>
      <c r="B26" s="35" t="s">
        <v>100</v>
      </c>
      <c r="C26" s="30">
        <v>0</v>
      </c>
    </row>
    <row r="27" spans="1:9" x14ac:dyDescent="0.25">
      <c r="A27" s="107"/>
      <c r="B27" s="100" t="s">
        <v>121</v>
      </c>
      <c r="C27" s="101"/>
    </row>
    <row r="28" spans="1:9" x14ac:dyDescent="0.25">
      <c r="A28" s="107"/>
      <c r="B28" s="35" t="s">
        <v>215</v>
      </c>
      <c r="C28" s="30">
        <v>0</v>
      </c>
    </row>
    <row r="29" spans="1:9" x14ac:dyDescent="0.25">
      <c r="A29" s="107"/>
      <c r="B29" s="35" t="s">
        <v>54</v>
      </c>
      <c r="C29" s="30">
        <v>0</v>
      </c>
    </row>
    <row r="30" spans="1:9" x14ac:dyDescent="0.25">
      <c r="A30" s="107"/>
      <c r="B30" s="35" t="s">
        <v>55</v>
      </c>
      <c r="C30" s="30">
        <v>0</v>
      </c>
    </row>
    <row r="31" spans="1:9" x14ac:dyDescent="0.25">
      <c r="A31" s="107"/>
      <c r="B31" s="100" t="s">
        <v>122</v>
      </c>
      <c r="C31" s="101"/>
    </row>
    <row r="32" spans="1:9" x14ac:dyDescent="0.25">
      <c r="A32" s="107"/>
      <c r="B32" s="35"/>
      <c r="C32" s="30"/>
    </row>
    <row r="33" spans="1:3" x14ac:dyDescent="0.25">
      <c r="A33" s="107"/>
      <c r="B33" s="35" t="s">
        <v>54</v>
      </c>
      <c r="C33" s="30">
        <v>0</v>
      </c>
    </row>
    <row r="34" spans="1:3" x14ac:dyDescent="0.25">
      <c r="A34" s="107"/>
      <c r="B34" s="35" t="s">
        <v>55</v>
      </c>
      <c r="C34" s="30">
        <v>0</v>
      </c>
    </row>
    <row r="35" spans="1:3" x14ac:dyDescent="0.25">
      <c r="A35" s="107"/>
      <c r="B35" s="100" t="s">
        <v>114</v>
      </c>
      <c r="C35" s="101"/>
    </row>
    <row r="36" spans="1:3" x14ac:dyDescent="0.25">
      <c r="A36" s="107"/>
      <c r="B36" s="35" t="s">
        <v>125</v>
      </c>
      <c r="C36" s="31">
        <v>1</v>
      </c>
    </row>
    <row r="37" spans="1:3" x14ac:dyDescent="0.25">
      <c r="A37" s="107"/>
      <c r="B37" s="35" t="s">
        <v>115</v>
      </c>
      <c r="C37" s="32">
        <v>0</v>
      </c>
    </row>
    <row r="38" spans="1:3" x14ac:dyDescent="0.25">
      <c r="A38" s="107"/>
      <c r="B38" s="35" t="s">
        <v>167</v>
      </c>
      <c r="C38" s="32"/>
    </row>
    <row r="39" spans="1:3" x14ac:dyDescent="0.25">
      <c r="A39" s="107"/>
      <c r="B39" s="35" t="s">
        <v>129</v>
      </c>
      <c r="C39" s="31">
        <v>1</v>
      </c>
    </row>
    <row r="40" spans="1:3" x14ac:dyDescent="0.25">
      <c r="A40" s="47" t="s">
        <v>65</v>
      </c>
      <c r="B40" s="108">
        <f>IFERROR(B20*(VLOOKUP(B18,E15:F17,2,0)),16666)</f>
        <v>16666</v>
      </c>
      <c r="C40" s="108"/>
    </row>
    <row r="41" spans="1:3" ht="93" customHeight="1" x14ac:dyDescent="0.25">
      <c r="A41" s="34" t="s">
        <v>123</v>
      </c>
      <c r="B41" s="109" t="s">
        <v>220</v>
      </c>
      <c r="C41" s="110"/>
    </row>
    <row r="42" spans="1:3" ht="211.5" customHeight="1" x14ac:dyDescent="0.25">
      <c r="A42" s="34" t="s">
        <v>66</v>
      </c>
      <c r="B42" s="104" t="s">
        <v>216</v>
      </c>
      <c r="C42" s="105"/>
    </row>
    <row r="45" spans="1:3" ht="26.25" x14ac:dyDescent="0.25">
      <c r="A45" s="93" t="s">
        <v>168</v>
      </c>
      <c r="B45" s="93"/>
      <c r="C45" s="93"/>
    </row>
    <row r="46" spans="1:3" x14ac:dyDescent="0.25">
      <c r="A46" s="94" t="s">
        <v>169</v>
      </c>
      <c r="B46" s="94"/>
      <c r="C46" s="94"/>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1" t="s">
        <v>67</v>
      </c>
      <c r="B1" s="71"/>
      <c r="C1" s="71"/>
    </row>
    <row r="2" spans="1:3" x14ac:dyDescent="0.25">
      <c r="A2" s="20" t="s">
        <v>11</v>
      </c>
      <c r="B2" s="91" t="str">
        <f>'AUTOS NOTA 324-478'!B2:C2</f>
        <v>120807005- APL 214893</v>
      </c>
      <c r="C2" s="92"/>
    </row>
    <row r="3" spans="1:3" x14ac:dyDescent="0.25">
      <c r="A3" s="5" t="s">
        <v>1</v>
      </c>
      <c r="B3" s="57" t="str">
        <f>'AUTOS  NOTA 322'!B2:C2</f>
        <v>73268310300120250002300</v>
      </c>
      <c r="C3" s="57"/>
    </row>
    <row r="4" spans="1:3" x14ac:dyDescent="0.25">
      <c r="A4" s="5" t="s">
        <v>2</v>
      </c>
      <c r="B4" s="57" t="str">
        <f>'AUTOS  NOTA 322'!B3:C3</f>
        <v>JUZGADO PRIMERO CIVIL DEL CIRCUITO EL ESPINAL TOLIMA</v>
      </c>
      <c r="C4" s="57"/>
    </row>
    <row r="5" spans="1:3" x14ac:dyDescent="0.25">
      <c r="A5" s="5" t="s">
        <v>3</v>
      </c>
      <c r="B5" s="57" t="str">
        <f>'AUTOS  NOTA 322'!B4:C4</f>
        <v>ALLIANZ SEGUROS DE VIDA S.A
EXPRESO BOLIVARIANO S.A.
BANCO DE OCCIDENTE
JAIME EDUARDO GRANADOS BRIÑEZ</v>
      </c>
      <c r="C5" s="57"/>
    </row>
    <row r="6" spans="1:3" ht="15" customHeight="1" x14ac:dyDescent="0.25">
      <c r="A6" s="5" t="s">
        <v>4</v>
      </c>
      <c r="B6" s="57" t="str">
        <f>'AUTOS  NOTA 322'!B5:C5</f>
        <v>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v>
      </c>
      <c r="C6" s="57"/>
    </row>
    <row r="7" spans="1:3" ht="15" customHeight="1" x14ac:dyDescent="0.25">
      <c r="A7" s="5" t="s">
        <v>5</v>
      </c>
      <c r="B7" s="57" t="str">
        <f>'AUTOS  NOTA 322'!B6:C6</f>
        <v>DEMANDA DIRECTA</v>
      </c>
      <c r="C7" s="57"/>
    </row>
    <row r="8" spans="1:3" ht="15" customHeight="1" x14ac:dyDescent="0.25">
      <c r="A8" s="29" t="s">
        <v>101</v>
      </c>
      <c r="B8" s="57" t="str">
        <f>'AUTOS  NOTA 322'!B7:C8</f>
        <v>HELQUIN ARLEY RUIZ URREGO</v>
      </c>
      <c r="C8" s="57"/>
    </row>
    <row r="9" spans="1:3" ht="18.95" customHeight="1" x14ac:dyDescent="0.25">
      <c r="A9" s="5" t="s">
        <v>102</v>
      </c>
      <c r="B9" s="57" t="s">
        <v>57</v>
      </c>
      <c r="C9" s="57"/>
    </row>
    <row r="10" spans="1:3" x14ac:dyDescent="0.25">
      <c r="A10" s="7" t="s">
        <v>64</v>
      </c>
      <c r="B10" s="117">
        <f>'AUTOS NOTA 324-478'!B20:C20</f>
        <v>614926560</v>
      </c>
      <c r="C10" s="117"/>
    </row>
    <row r="11" spans="1:3" x14ac:dyDescent="0.25">
      <c r="A11" s="7" t="s">
        <v>116</v>
      </c>
      <c r="B11" s="118">
        <f>'AUTOS NOTA 324-478'!B40:C40</f>
        <v>16666</v>
      </c>
      <c r="C11" s="57"/>
    </row>
    <row r="12" spans="1:3" ht="30" x14ac:dyDescent="0.25">
      <c r="A12" s="7" t="s">
        <v>68</v>
      </c>
      <c r="B12" s="115"/>
      <c r="C12" s="116"/>
    </row>
    <row r="13" spans="1:3" ht="45" x14ac:dyDescent="0.25">
      <c r="A13" s="5" t="s">
        <v>69</v>
      </c>
      <c r="B13" s="57"/>
      <c r="C13" s="57"/>
    </row>
    <row r="14" spans="1:3" ht="45" x14ac:dyDescent="0.25">
      <c r="A14" s="5" t="s">
        <v>70</v>
      </c>
      <c r="B14" s="57"/>
      <c r="C14" s="57"/>
    </row>
    <row r="15" spans="1:3" x14ac:dyDescent="0.25">
      <c r="A15" s="5" t="s">
        <v>71</v>
      </c>
      <c r="B15" s="6"/>
      <c r="C15" s="6"/>
    </row>
    <row r="16" spans="1:3" x14ac:dyDescent="0.25">
      <c r="A16" s="7" t="s">
        <v>72</v>
      </c>
      <c r="B16" s="57"/>
      <c r="C16" s="57"/>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1" t="s">
        <v>131</v>
      </c>
      <c r="B1" s="71"/>
      <c r="C1" s="71"/>
    </row>
    <row r="2" spans="1:3" x14ac:dyDescent="0.25">
      <c r="A2" s="40" t="s">
        <v>11</v>
      </c>
      <c r="B2" s="91" t="str">
        <f>'AUTOS NOTA 321'!B2:C2</f>
        <v>120807005- APL 214893</v>
      </c>
      <c r="C2" s="92"/>
    </row>
    <row r="3" spans="1:3" x14ac:dyDescent="0.25">
      <c r="A3" s="5" t="s">
        <v>1</v>
      </c>
      <c r="B3" s="57" t="str">
        <f>'AUTOS  NOTA 322'!B2:C2</f>
        <v>73268310300120250002300</v>
      </c>
      <c r="C3" s="57"/>
    </row>
    <row r="4" spans="1:3" x14ac:dyDescent="0.25">
      <c r="A4" s="5" t="s">
        <v>2</v>
      </c>
      <c r="B4" s="57" t="str">
        <f>'AUTOS  NOTA 322'!B3:C3</f>
        <v>JUZGADO PRIMERO CIVIL DEL CIRCUITO EL ESPINAL TOLIMA</v>
      </c>
      <c r="C4" s="57"/>
    </row>
    <row r="5" spans="1:3" x14ac:dyDescent="0.25">
      <c r="A5" s="5" t="s">
        <v>3</v>
      </c>
      <c r="B5" s="57" t="str">
        <f>'AUTOS  NOTA 322'!B4:C4</f>
        <v>ALLIANZ SEGUROS DE VIDA S.A
EXPRESO BOLIVARIANO S.A.
BANCO DE OCCIDENTE
JAIME EDUARDO GRANADOS BRIÑEZ</v>
      </c>
      <c r="C5" s="57"/>
    </row>
    <row r="6" spans="1:3" x14ac:dyDescent="0.25">
      <c r="A6" s="5" t="s">
        <v>4</v>
      </c>
      <c r="B6" s="57" t="str">
        <f>'AUTOS  NOTA 322'!B5:C5</f>
        <v>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v>
      </c>
      <c r="C6" s="57"/>
    </row>
    <row r="7" spans="1:3" x14ac:dyDescent="0.25">
      <c r="A7" s="5" t="s">
        <v>5</v>
      </c>
      <c r="B7" s="57" t="str">
        <f>'AUTOS  NOTA 322'!B6:C6</f>
        <v>DEMANDA DIRECTA</v>
      </c>
      <c r="C7" s="57"/>
    </row>
    <row r="8" spans="1:3" x14ac:dyDescent="0.25">
      <c r="A8" s="5" t="s">
        <v>102</v>
      </c>
      <c r="B8" s="57" t="str">
        <f>'AUTOS NOTA 324-478'!B18:C18</f>
        <v>REMOTO</v>
      </c>
      <c r="C8" s="57"/>
    </row>
    <row r="9" spans="1:3" x14ac:dyDescent="0.25">
      <c r="A9" s="7" t="s">
        <v>64</v>
      </c>
      <c r="B9" s="117">
        <f>'AUTOS NOTA 324-478'!B20:C20</f>
        <v>614926560</v>
      </c>
      <c r="C9" s="117"/>
    </row>
    <row r="10" spans="1:3" x14ac:dyDescent="0.25">
      <c r="A10" s="5" t="s">
        <v>132</v>
      </c>
      <c r="B10" s="120">
        <v>0</v>
      </c>
      <c r="C10" s="120"/>
    </row>
    <row r="11" spans="1:3" ht="30" customHeight="1" x14ac:dyDescent="0.25">
      <c r="A11" s="5" t="s">
        <v>192</v>
      </c>
      <c r="B11" s="57"/>
      <c r="C11" s="57"/>
    </row>
    <row r="12" spans="1:3" x14ac:dyDescent="0.25">
      <c r="A12" s="5" t="s">
        <v>193</v>
      </c>
      <c r="B12" s="119"/>
      <c r="C12" s="119"/>
    </row>
    <row r="13" spans="1:3" x14ac:dyDescent="0.25">
      <c r="A13" s="5" t="s">
        <v>194</v>
      </c>
      <c r="B13" s="57"/>
      <c r="C13" s="57"/>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1" t="s">
        <v>133</v>
      </c>
      <c r="B1" s="71"/>
      <c r="C1" s="71"/>
    </row>
    <row r="2" spans="1:6" x14ac:dyDescent="0.25">
      <c r="A2" s="20" t="s">
        <v>11</v>
      </c>
      <c r="B2" s="91" t="str">
        <f>'AUTOS NOTA 321'!B2:C2</f>
        <v>120807005- APL 214893</v>
      </c>
      <c r="C2" s="92"/>
    </row>
    <row r="3" spans="1:6" x14ac:dyDescent="0.25">
      <c r="A3" s="5" t="s">
        <v>1</v>
      </c>
      <c r="B3" s="57" t="str">
        <f>'AUTOS  NOTA 322'!B2:C2</f>
        <v>73268310300120250002300</v>
      </c>
      <c r="C3" s="57"/>
    </row>
    <row r="4" spans="1:6" x14ac:dyDescent="0.25">
      <c r="A4" s="5" t="s">
        <v>2</v>
      </c>
      <c r="B4" s="57" t="str">
        <f>'AUTOS  NOTA 322'!B3:C3</f>
        <v>JUZGADO PRIMERO CIVIL DEL CIRCUITO EL ESPINAL TOLIMA</v>
      </c>
      <c r="C4" s="57"/>
    </row>
    <row r="5" spans="1:6" ht="15" customHeight="1" x14ac:dyDescent="0.25">
      <c r="A5" s="5" t="s">
        <v>3</v>
      </c>
      <c r="B5" s="57" t="str">
        <f>'AUTOS  NOTA 322'!B4:C4</f>
        <v>ALLIANZ SEGUROS DE VIDA S.A
EXPRESO BOLIVARIANO S.A.
BANCO DE OCCIDENTE
JAIME EDUARDO GRANADOS BRIÑEZ</v>
      </c>
      <c r="C5" s="57"/>
    </row>
    <row r="6" spans="1:6" ht="15" customHeight="1" x14ac:dyDescent="0.25">
      <c r="A6" s="5" t="s">
        <v>4</v>
      </c>
      <c r="B6" s="57" t="str">
        <f>'AUTOS  NOTA 322'!B5:C5</f>
        <v>MARIA DELIA URREGO GARZON (MADRE)
JOSE ELIAS RUIZ RUIZ (PADRE)
LAURA MARIA GARZON URREGO (ABUELA)
JOSE GONZALO URREGO PORTUGUEZ (ABUELO)
ANGELICA MARIA URREGO GARZO (HERMANA)
HEIDI KATERINE URREGO GARZON (SOBRINA)
LAURA CRISTINA RUIZ URREGO (HERMANA)
MELANI GIANELLA SUAREZ RUIZ (SOBRINA)
JOSE GERMAN URREGO GARZON (TIO)
DANNA GABRIELA URREGO AMAYA (PRIMA)
MILLER SANTIAGO URREGO AMAYA (PRIMA)
JULIANA URREGO AMAYA (PRIMA)</v>
      </c>
      <c r="C6" s="57"/>
    </row>
    <row r="7" spans="1:6" x14ac:dyDescent="0.25">
      <c r="A7" s="5" t="s">
        <v>5</v>
      </c>
      <c r="B7" s="57" t="str">
        <f>'AUTOS  NOTA 322'!B6:C6</f>
        <v>DEMANDA DIRECTA</v>
      </c>
      <c r="C7" s="57"/>
    </row>
    <row r="8" spans="1:6" x14ac:dyDescent="0.25">
      <c r="A8" s="5" t="s">
        <v>134</v>
      </c>
      <c r="B8" s="121">
        <f>'AUTOS NOTA 324-478'!B20:C20</f>
        <v>614926560</v>
      </c>
      <c r="C8" s="121"/>
    </row>
    <row r="9" spans="1:6" x14ac:dyDescent="0.25">
      <c r="A9" s="5" t="s">
        <v>135</v>
      </c>
      <c r="B9" s="57"/>
      <c r="C9" s="57"/>
    </row>
    <row r="10" spans="1:6" ht="111" customHeight="1" x14ac:dyDescent="0.25">
      <c r="A10" s="5" t="s">
        <v>136</v>
      </c>
      <c r="B10" s="57"/>
      <c r="C10" s="57"/>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137</v>
      </c>
      <c r="B13" s="124"/>
      <c r="C13" s="124"/>
    </row>
    <row r="14" spans="1:6" x14ac:dyDescent="0.25">
      <c r="A14" s="37" t="s">
        <v>60</v>
      </c>
      <c r="B14" s="98" t="s">
        <v>61</v>
      </c>
      <c r="C14" s="99"/>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106"/>
      <c r="B17" s="35" t="s">
        <v>54</v>
      </c>
      <c r="C17" s="30">
        <v>1000000000</v>
      </c>
    </row>
    <row r="18" spans="1:3" x14ac:dyDescent="0.25">
      <c r="A18" s="107"/>
      <c r="B18" s="35" t="s">
        <v>55</v>
      </c>
      <c r="C18" s="30">
        <v>0</v>
      </c>
    </row>
    <row r="19" spans="1:3" x14ac:dyDescent="0.25">
      <c r="A19" s="107"/>
      <c r="B19" s="100" t="s">
        <v>56</v>
      </c>
      <c r="C19" s="101"/>
    </row>
    <row r="20" spans="1:3" x14ac:dyDescent="0.25">
      <c r="A20" s="107"/>
      <c r="B20" s="35" t="s">
        <v>98</v>
      </c>
      <c r="C20" s="30">
        <v>0</v>
      </c>
    </row>
    <row r="21" spans="1:3" ht="30" x14ac:dyDescent="0.25">
      <c r="A21" s="107"/>
      <c r="B21" s="35" t="s">
        <v>100</v>
      </c>
      <c r="C21" s="30">
        <v>0</v>
      </c>
    </row>
    <row r="22" spans="1:3" x14ac:dyDescent="0.25">
      <c r="A22" s="107"/>
      <c r="B22" s="100" t="s">
        <v>121</v>
      </c>
      <c r="C22" s="101"/>
    </row>
    <row r="23" spans="1:3" x14ac:dyDescent="0.25">
      <c r="A23" s="107"/>
      <c r="B23" s="35" t="s">
        <v>130</v>
      </c>
      <c r="C23" s="30">
        <v>0</v>
      </c>
    </row>
    <row r="24" spans="1:3" x14ac:dyDescent="0.25">
      <c r="A24" s="107"/>
      <c r="B24" s="35" t="s">
        <v>54</v>
      </c>
      <c r="C24" s="30">
        <v>0</v>
      </c>
    </row>
    <row r="25" spans="1:3" x14ac:dyDescent="0.25">
      <c r="A25" s="107"/>
      <c r="B25" s="35" t="s">
        <v>55</v>
      </c>
      <c r="C25" s="30">
        <v>0</v>
      </c>
    </row>
    <row r="26" spans="1:3" x14ac:dyDescent="0.25">
      <c r="A26" s="107"/>
      <c r="B26" s="100" t="s">
        <v>122</v>
      </c>
      <c r="C26" s="101"/>
    </row>
    <row r="27" spans="1:3" x14ac:dyDescent="0.25">
      <c r="A27" s="107"/>
      <c r="B27" s="35"/>
      <c r="C27" s="30"/>
    </row>
    <row r="28" spans="1:3" x14ac:dyDescent="0.25">
      <c r="A28" s="107"/>
      <c r="B28" s="35" t="s">
        <v>54</v>
      </c>
      <c r="C28" s="30">
        <v>0</v>
      </c>
    </row>
    <row r="29" spans="1:3" x14ac:dyDescent="0.25">
      <c r="A29" s="107"/>
      <c r="B29" s="35" t="s">
        <v>55</v>
      </c>
      <c r="C29" s="30">
        <v>0</v>
      </c>
    </row>
    <row r="30" spans="1:3" x14ac:dyDescent="0.25">
      <c r="A30" s="107"/>
      <c r="B30" s="100" t="s">
        <v>114</v>
      </c>
      <c r="C30" s="101"/>
    </row>
    <row r="31" spans="1:3" x14ac:dyDescent="0.25">
      <c r="A31" s="107"/>
      <c r="B31" s="35" t="s">
        <v>125</v>
      </c>
      <c r="C31" s="31">
        <v>1</v>
      </c>
    </row>
    <row r="32" spans="1:3" x14ac:dyDescent="0.25">
      <c r="A32" s="107"/>
      <c r="B32" s="35" t="s">
        <v>115</v>
      </c>
      <c r="C32" s="32">
        <v>0</v>
      </c>
    </row>
    <row r="33" spans="1:3" x14ac:dyDescent="0.25">
      <c r="A33" s="107"/>
      <c r="B33" s="35" t="s">
        <v>129</v>
      </c>
      <c r="C33" s="31">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Alejandra Parra Cedano</cp:lastModifiedBy>
  <cp:revision/>
  <dcterms:created xsi:type="dcterms:W3CDTF">2020-12-07T14:41:17Z</dcterms:created>
  <dcterms:modified xsi:type="dcterms:W3CDTF">2025-07-02T15:29:31Z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