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ThisWorkbook"/>
  <mc:AlternateContent xmlns:mc="http://schemas.openxmlformats.org/markup-compatibility/2006">
    <mc:Choice Requires="x15">
      <x15ac:absPath xmlns:x15ac="http://schemas.microsoft.com/office/spreadsheetml/2010/11/ac" url="C:\Users\melis\Downloads\"/>
    </mc:Choice>
  </mc:AlternateContent>
  <xr:revisionPtr revIDLastSave="0" documentId="8_{A322390B-D8C0-4217-823D-78277B7835D6}" xr6:coauthVersionLast="47" xr6:coauthVersionMax="47" xr10:uidLastSave="{00000000-0000-0000-0000-000000000000}"/>
  <bookViews>
    <workbookView xWindow="-108" yWindow="-108" windowWidth="23256" windowHeight="12456"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<sst xmlns="http://schemas.openxmlformats.org/spreadsheetml/2006/main" count="193" uniqueCount="152">
  <si>
    <t>SOLICITUD DE ANTECEDENTES -ABOGADO EXTERNO-</t>
  </si>
  <si>
    <t>Radicado(23 digitos)</t>
  </si>
  <si>
    <t>11001310503720240024700</t>
  </si>
  <si>
    <t>Juzgado</t>
  </si>
  <si>
    <t>37 LABORAL CIRCUITO BOGOTÁ</t>
  </si>
  <si>
    <t>Demandado</t>
  </si>
  <si>
    <t>COLFONDOS Y OTROS</t>
  </si>
  <si>
    <t xml:space="preserve">Demandante </t>
  </si>
  <si>
    <t>AIDA SALOME GRAJALES LEMOS</t>
  </si>
  <si>
    <t>Tipo de vinculacion compañía</t>
  </si>
  <si>
    <t>LLAMADA EN GARANTIA</t>
  </si>
  <si>
    <t>Nombre de lesionado o muerto (s)</t>
  </si>
  <si>
    <t>N/A</t>
  </si>
  <si>
    <t>Fecha de los hechos</t>
  </si>
  <si>
    <t>1/01/1996</t>
  </si>
  <si>
    <t>Fecha de solicitud audiencia prejudicial</t>
  </si>
  <si>
    <t>Fecha de audiencia prejudicial</t>
  </si>
  <si>
    <t>AMPARO A AFECTAR</t>
  </si>
  <si>
    <t>SEGURO PREVISIONAL - PÓLIZA DE INVALIDEZ Y SOBREVIVENCIA NO. 0209000001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</si>
  <si>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</si>
  <si>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DESDE EL AÑO 1993 LA DEMANDANTE ESTUVO COTIZANDO AL RPM ADMINISTRADO POR COLPENSIONES. EN ENERO DE 1996 SE TRASLADÓ A COLFONDOS S.A., DONDE LA AFP NO LE INFORMO DE SU DERECHO DE RETRACTO. POSTERIORMENTE, EN OCTUBRE DE 2016 SE TRASLADÓ A PROTECCIÓN S.A., DONDE SE SEÑALA QUE SE MANTUVO EN ERROR A LA DEMANDANTE. EL 20 DE JUNIO DE 2024 SE RADICA DERECHO DE PETICIÓN A COLPENSIONES, SOLICITANDO SE DECLARE LA INEFICACIA DE SU TRASLADO. EL 4 DE JULIO DE 2024 COLPENSIONES NIEGA LA SOLICITUD. EL 20 DE JUNIO DE 2024 SE SOLICITÓ A PROTECCIÓN SE DECLARE LA INEFICACIA DE SU TRASLADO Y SE RETORNE AL RPM. EL 10 DE JULIO DE 2024 LA AFP NEGÓ LA SOLICITUD. EL 20 DE JUNIO DE 2024 SE RADICA DERECHO DE PETICIÓN ANTE COLFONDOS, SOLICITANDO SE DECLARE LA INEFICACIA DE SU TRASLADO. EL 12 DE JULIO DE 2024 COLFONDOS DIO RESPUESTA NEGATIVA A LA SOLICITUD. A LA FECHA CUENTA CON 54 AÑOS.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</si>
  <si>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</si>
  <si>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</si>
  <si>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</si>
  <si>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</si>
  <si>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</si>
  <si>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</si>
  <si>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</si>
  <si>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</si>
  <si>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</si>
  <si>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</si>
  <si>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</si>
  <si>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</si>
  <si>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</si>
  <si>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</si>
  <si>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</si>
  <si>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</si>
  <si>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</si>
  <si>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</si>
  <si>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</si>
  <si>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</si>
  <si>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</si>
  <si>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</si>
  <si>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</si>
  <si>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</si>
  <si>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</si>
  <si>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</si>
  <si>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</si>
  <si>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</si>
  <si>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</si>
  <si>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</si>
  <si>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</si>
  <si>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</si>
  <si>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</si>
  <si>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</si>
  <si>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</si>
  <si>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</si>
  <si>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</si>
  <si>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</si>
  <si>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</si>
  <si>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</si>
  <si>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</si>
  <si>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</si>
  <si>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</si>
  <si>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</si>
  <si>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</si>
  <si>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</si>
  <si>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</si>
  <si>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</si>
  <si>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</si>
  <si>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</si>
  <si>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</si>
  <si>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</si>
  <si>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</si>
  <si>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</si>
  <si>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</si>
  <si>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</si>
  <si>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</si>
  <si>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</si>
  <si>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</si>
  <si>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</si>
  <si>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</si>
  <si>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</si>
  <si>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AJR2861</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</si>
  <si>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</si>
  <si>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</si>
  <si>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</si>
  <si>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</si>
  <si>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</si>
  <si>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</si>
  <si>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vinculado al RAIS desde el 1/01/1996 hasta la fecha (ii) Las consecuencias de la ineficacia que se pretende en la demanda son frente a la afiliación al RAIS efectuado por el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</si>
  <si>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</si>
  <si>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</si>
  <si>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</si>
  <si>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</si>
  <si>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</si>
  <si>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</si>
  <si>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</si>
  <si>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</si>
  <si>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</si>
  <si>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</si>
  <si>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EXCEPCIONES DE MÉRITO FRENTE A LA DEMANDA: 1. LAS EXCEPCIONES FORMULADAS POR LA ENTIDAD QUE SOLICITÓ LA VINCULACIÓN DE MI PROCURADA 2. ABUSO DEL DERECHO POR PARTE DE COLFONDOS S.A. AL VINCULAR A ALLIANZ SEGUROS DE VIDA S.A. AÚN CUANDO LA AFP TIENE PLENO CONOCIMIENTO QUE NO LE ASISTE EL DERECHO DE OBTENER LA DEVOLUCIÓN Y/O RESTITUCIÓN DE LA PRIMA 3. AL NO PROSPERAR LAS PRETENSIONES DE LA VINCULACIÓN EN LITIS, LAS AGENCIAS EN DERECHO A FAVOR DE ALLIANZ SEGUROS DE VIDA S.A. DEBEN LIQUIDARSE POR UN VALOR IGUAL AL ASUMIDO QUE COMPENSE EL ESFUERZO REALIZADO Y LA AFECTACIÓN PATRIMONIAL QUE IMPLICÓ LA CAUSA. 4. INEXISTENCIA DE OBLIGACIÓN DE RESTITUCIÓN DE LA PRIMA DEL SEGURO PREVISIONAL AL ESTAR DEBIDAMENTE DEVENGADA EN RAZÓN DEL RIESGO ASUMIDO. 5. INEXISTENCIA DE OBLIGACIÓN A CARGO DE ALLIANZ SEGUROS DE VIDA S.A. POR CUANTO LA PRIMA DEBE PAGARSE CON LOS RECURSO PROPIOS DE LA AFP CUANDO SE DECLARA LA INEFICACIA DE TRASLADO. 6. INEXISTENCIA RESPONSABILIDAD DE AFP DEVOLVER LAS PRIMAS DE SEGURO PREVISIONAL A COLPENSIONES SI SE DECLARA LA INEFICACIA DE TRASLADO, POR CUANTO EL PAGO DE ESTE CONCEPTO ES UNA SITUACIÓN QUE SE CONSOLIDÓ EN EL TIEMPO Y NO ES POSIBLE RETROTRAER (SU 107 DE 2024) 7. AFILIACIÓN LIBRE Y ESPONTÁNEA DE LA SEÑORA AIDA SALOME GRAJALES LEMOS AL RÉGIMEN DE AHORRO INDIVIDIAL CON SOLIDARIDAD 8. ERROR DE DERECHO NO VICIA EL CONSENTIMIENTO 9. PROHIBICIÓN DEL TRASLADO DEL RÉGIMEN DE AHORRO INDIVIDUAL CON SOLIDARIDAD AL RÉGIMEN DE PRIMA MEDIA CON PRESTACIÓN DEFINIDA 10. EL TRASLADO ENTRE ADMINISTRADORAS DEL RAIS DENOTA LA VOLUNTAD DE LA AFILIADA DE PERMANECER EN EL RÉGIMEN DE AHORRO INDIVIDUAL CON SOLIDARIDAD Y CONSIGO, SE CONFIGURA UN ACTO DE RELACIONAMIENTO QUE PRESUPONE EL CONOCIMIENTO DEL FUNCIONAMIENTO DE DICHO RÉGIMEN 11. INEXISTENCIA DE LA OBLIGACIÓN DE DEVOLVER EL SEGURO PREVISIONAL CUANDO SE DECLARA LA NULIDAD Y/O INEFICACIA DE LA AFILIACIÓN POR FALTA DE CAUSA Y PORQUE AFECTA DERECHOS DE TERCEROS DE BUENA FE 12. PRESCRIPCION 13. BUENA FE 14. GENÉRICA O INNOMINADA EXCEPCIONES DE MÉRITO FRENTE A LA SOLICITUD DE VINCULACIÓN: 1. ABUSO DEL DERECHO POR PARTE DE COLFONDOS S.A. AL SOLICITAR LA VINCULACIÓN DE ALLIANZ SEGUROS DE VIDA S.A. AÚN CUANDO LA AFP TIENE PLENO CONOCIMIENTO QUE NO LE ASISTE EL DERECHO DE OBTENER LA DEVOLUCIÓN Y/O RESTITUCIÓN DE LA PRIMA. 2. AL NO PROSPERAR LAS PRETENSIONES DE LA SOLICITUD DE VINCULACIÓN COMO LITISCONSORTE NECESARIO,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</si>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</sst>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5" zoomScale="90" zoomScaleNormal="90" workbookViewId="0">
      <selection activeCell="B15" sqref="B15:C15"/>
    </sheetView>
  </sheetViews>
  <sheetFormatPr defaultColWidth="0" defaultRowHeight="14.4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8" t="s">
        <v>19</v>
      </c>
      <c r="B12" s="40" t="s">
        <v>20</v>
      </c>
      <c r="C12" s="40"/>
    </row>
    <row r="13" spans="1:3" ht="30" customHeight="1">
      <c r="A13" s="48"/>
      <c r="B13" s="40"/>
      <c r="C13" s="40"/>
    </row>
    <row r="14" spans="1:3" ht="73.5" customHeight="1">
      <c r="A14" s="48"/>
      <c r="B14" s="40"/>
      <c r="C14" s="40"/>
    </row>
    <row r="15" spans="1:3" ht="28.9">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v>209000001</v>
      </c>
      <c r="C26" s="40"/>
    </row>
    <row r="27" spans="1:3">
      <c r="A27" s="5" t="s">
        <v>34</v>
      </c>
      <c r="B27" s="45">
        <v>45806</v>
      </c>
      <c r="C27" s="46"/>
    </row>
    <row r="28" spans="1:3">
      <c r="A28" s="5" t="s">
        <v>35</v>
      </c>
      <c r="B28" s="45">
        <v>45819</v>
      </c>
      <c r="C28" s="46"/>
    </row>
    <row r="29" spans="1:3">
      <c r="A29" s="5" t="s">
        <v>36</v>
      </c>
      <c r="B29" s="47">
        <v>45821</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4.45"/>
  <cols>
    <col min="1" max="1" width="44.42578125" customWidth="1"/>
    <col min="2" max="2" width="25.85546875" customWidth="1"/>
    <col min="3" max="3" width="100.7109375" customWidth="1"/>
    <col min="4" max="16384" width="11.42578125" hidden="1"/>
  </cols>
  <sheetData>
    <row r="1" spans="1:3" ht="18">
      <c r="A1" s="54" t="s">
        <v>37</v>
      </c>
      <c r="B1" s="54"/>
      <c r="C1" s="54"/>
    </row>
    <row r="2" spans="1:3">
      <c r="A2" s="13" t="s">
        <v>38</v>
      </c>
      <c r="B2" s="55" t="s">
        <v>39</v>
      </c>
      <c r="C2" s="56"/>
    </row>
    <row r="3" spans="1:3">
      <c r="A3" s="5" t="s">
        <v>1</v>
      </c>
      <c r="B3" s="40" t="str">
        <f>'GENERALES NOTA 322'!B2:C2</f>
        <v>11001310503720240024700</v>
      </c>
      <c r="C3" s="40"/>
    </row>
    <row r="4" spans="1:3">
      <c r="A4" s="5" t="s">
        <v>3</v>
      </c>
      <c r="B4" s="40" t="str">
        <f>'GENERALES NOTA 322'!B3:C3</f>
        <v>37 LABORAL CIRCUITO BOGOTÁ</v>
      </c>
      <c r="C4" s="40"/>
    </row>
    <row r="5" spans="1:3">
      <c r="A5" s="5" t="s">
        <v>5</v>
      </c>
      <c r="B5" s="40" t="str">
        <f>'GENERALES NOTA 322'!B4:C4</f>
        <v>COLFONDOS Y OTROS</v>
      </c>
      <c r="C5" s="40"/>
    </row>
    <row r="6" spans="1:3">
      <c r="A6" s="5" t="s">
        <v>7</v>
      </c>
      <c r="B6" s="40" t="str">
        <f>'GENERALES NOTA 322'!B5:C5</f>
        <v>AIDA SALOME GRAJALES LEMOS</v>
      </c>
      <c r="C6" s="40"/>
    </row>
    <row r="7" spans="1:3">
      <c r="A7" s="5" t="s">
        <v>9</v>
      </c>
      <c r="B7" s="40" t="str">
        <f>'GENERALES NOTA 322'!B6:C6</f>
        <v>LLAMADA EN GARANTIA</v>
      </c>
      <c r="C7" s="40"/>
    </row>
    <row r="8" spans="1:3">
      <c r="A8" s="13" t="s">
        <v>40</v>
      </c>
      <c r="B8" s="40"/>
      <c r="C8" s="40"/>
    </row>
    <row r="9" spans="1:3">
      <c r="A9" s="13" t="s">
        <v>17</v>
      </c>
      <c r="B9" s="40"/>
      <c r="C9" s="40"/>
    </row>
    <row r="10" spans="1:3">
      <c r="A10" s="13" t="s">
        <v>41</v>
      </c>
      <c r="B10" s="55"/>
      <c r="C10" s="57"/>
    </row>
    <row r="11" spans="1:3">
      <c r="A11" s="13" t="s">
        <v>42</v>
      </c>
      <c r="B11" s="55"/>
      <c r="C11" s="56"/>
    </row>
    <row r="12" spans="1:3">
      <c r="A12" s="13" t="s">
        <v>43</v>
      </c>
      <c r="B12" s="43"/>
      <c r="C12" s="44"/>
    </row>
    <row r="13" spans="1:3">
      <c r="A13" s="13" t="s">
        <v>44</v>
      </c>
      <c r="B13" s="40"/>
      <c r="C13" s="40"/>
    </row>
    <row r="14" spans="1:3">
      <c r="A14" s="13" t="s">
        <v>45</v>
      </c>
      <c r="B14" s="40"/>
      <c r="C14" s="40"/>
    </row>
    <row r="15" spans="1:3">
      <c r="A15" s="13" t="s">
        <v>46</v>
      </c>
      <c r="B15" s="40"/>
      <c r="C15" s="40"/>
    </row>
    <row r="16" spans="1:3">
      <c r="A16" s="58" t="s">
        <v>47</v>
      </c>
      <c r="B16" s="40"/>
      <c r="C16" s="40"/>
    </row>
    <row r="17" spans="1:3">
      <c r="A17" s="59"/>
      <c r="B17" s="9" t="s">
        <v>48</v>
      </c>
      <c r="C17" s="10" t="s">
        <v>49</v>
      </c>
    </row>
    <row r="18" spans="1:3">
      <c r="A18" s="59"/>
      <c r="B18" s="11"/>
      <c r="C18" s="11"/>
    </row>
    <row r="19" spans="1:3">
      <c r="A19" s="59"/>
      <c r="B19" s="11"/>
      <c r="C19" s="11"/>
    </row>
    <row r="20" spans="1:3">
      <c r="A20" s="59"/>
      <c r="B20" s="11"/>
      <c r="C20" s="11"/>
    </row>
    <row r="21" spans="1:3">
      <c r="A21" s="13" t="s">
        <v>50</v>
      </c>
      <c r="B21" s="40"/>
      <c r="C21" s="40"/>
    </row>
    <row r="22" spans="1:3">
      <c r="A22" s="13" t="s">
        <v>51</v>
      </c>
      <c r="B22" s="43"/>
      <c r="C22" s="44"/>
    </row>
    <row r="23" spans="1:3">
      <c r="A23" s="13" t="s">
        <v>52</v>
      </c>
      <c r="B23" s="40"/>
      <c r="C23" s="40"/>
    </row>
    <row r="24" spans="1:3">
      <c r="A24" s="13" t="s">
        <v>53</v>
      </c>
      <c r="B24" s="40"/>
      <c r="C24" s="40"/>
    </row>
    <row r="25" spans="1:3">
      <c r="A25" s="13" t="s">
        <v>54</v>
      </c>
      <c r="B25" s="40"/>
      <c r="C25" s="40"/>
    </row>
    <row r="26" spans="1:3">
      <c r="A26" s="12" t="s">
        <v>55</v>
      </c>
      <c r="B26" s="40"/>
      <c r="C26" s="40"/>
    </row>
    <row r="27" spans="1:3">
      <c r="A27" s="60" t="s">
        <v>56</v>
      </c>
      <c r="B27" s="60"/>
      <c r="C27" s="60"/>
    </row>
    <row r="28" spans="1:3" ht="14.45" customHeight="1">
      <c r="A28" s="61" t="s">
        <v>57</v>
      </c>
      <c r="B28" s="62"/>
      <c r="C28" s="31"/>
    </row>
    <row r="29" spans="1:3" ht="14.45" customHeight="1">
      <c r="A29" s="63" t="s">
        <v>58</v>
      </c>
      <c r="B29" s="64"/>
      <c r="C29" s="31"/>
    </row>
    <row r="30" spans="1:3" ht="14.45" customHeight="1">
      <c r="A30" s="63" t="s">
        <v>59</v>
      </c>
      <c r="B30" s="64"/>
      <c r="C30" s="32"/>
    </row>
    <row r="31" spans="1:3" ht="14.45" customHeight="1">
      <c r="A31" s="63" t="s">
        <v>60</v>
      </c>
      <c r="B31" s="64"/>
      <c r="C31" s="31"/>
    </row>
    <row r="32" spans="1:3">
      <c r="A32" s="63" t="s">
        <v>61</v>
      </c>
      <c r="B32" s="64"/>
      <c r="C32" s="31"/>
    </row>
    <row r="33" spans="1:3" ht="14.45" customHeight="1">
      <c r="A33" s="63" t="s">
        <v>62</v>
      </c>
      <c r="B33" s="64"/>
      <c r="C33" s="31"/>
    </row>
    <row r="34" spans="1:3" ht="14.45" customHeight="1">
      <c r="A34" s="63" t="s">
        <v>63</v>
      </c>
      <c r="B34" s="64"/>
      <c r="C34" s="33"/>
    </row>
    <row r="35" spans="1:3">
      <c r="A35" s="61" t="s">
        <v>64</v>
      </c>
      <c r="B35" s="62"/>
      <c r="C35" s="34"/>
    </row>
    <row r="36" spans="1:3">
      <c r="A36" s="66" t="s">
        <v>65</v>
      </c>
      <c r="B36" s="66"/>
      <c r="C36" s="66"/>
    </row>
    <row r="37" spans="1:3">
      <c r="A37" s="65" t="s">
        <v>66</v>
      </c>
      <c r="B37" s="65"/>
      <c r="C37" s="11"/>
    </row>
    <row r="38" spans="1:3">
      <c r="A38" s="65" t="s">
        <v>67</v>
      </c>
      <c r="B38" s="65"/>
      <c r="C38" s="11"/>
    </row>
    <row r="39" spans="1:3">
      <c r="A39" s="65" t="s">
        <v>68</v>
      </c>
      <c r="B39" s="65"/>
      <c r="C39" s="11"/>
    </row>
    <row r="40" spans="1:3">
      <c r="A40" s="65" t="s">
        <v>69</v>
      </c>
      <c r="B40" s="65"/>
      <c r="C40" s="11"/>
    </row>
    <row r="41" spans="1:3">
      <c r="A41" s="65" t="s">
        <v>70</v>
      </c>
      <c r="B41" s="65"/>
      <c r="C41" s="11"/>
    </row>
    <row r="42" spans="1:3">
      <c r="A42" s="65" t="s">
        <v>71</v>
      </c>
      <c r="B42" s="65"/>
      <c r="C42" s="11"/>
    </row>
    <row r="43" spans="1:3">
      <c r="A43" s="65" t="s">
        <v>72</v>
      </c>
      <c r="B43" s="65"/>
      <c r="C43" s="11"/>
    </row>
    <row r="44" spans="1:3">
      <c r="A44" s="65" t="s">
        <v>73</v>
      </c>
      <c r="B44" s="65"/>
      <c r="C44" s="11"/>
    </row>
    <row r="45" spans="1:3">
      <c r="A45" s="65" t="s">
        <v>74</v>
      </c>
      <c r="B45" s="65"/>
      <c r="C45" s="11"/>
    </row>
    <row r="46" spans="1:3">
      <c r="A46" s="65" t="s">
        <v>75</v>
      </c>
      <c r="B46" s="65"/>
      <c r="C46" s="11"/>
    </row>
    <row r="47" spans="1:3">
      <c r="A47" s="65" t="s">
        <v>76</v>
      </c>
      <c r="B47" s="65"/>
      <c r="C47" s="11"/>
    </row>
    <row r="48" spans="1:3">
      <c r="A48" s="65" t="s">
        <v>77</v>
      </c>
      <c r="B48" s="65"/>
      <c r="C48" s="11"/>
    </row>
    <row r="49" spans="1:3">
      <c r="A49" s="65" t="s">
        <v>78</v>
      </c>
      <c r="B49" s="65"/>
      <c r="C49" s="11"/>
    </row>
    <row r="50" spans="1:3">
      <c r="A50" s="65" t="s">
        <v>79</v>
      </c>
      <c r="B50" s="65"/>
      <c r="C50" s="11"/>
    </row>
    <row r="51" spans="1:3">
      <c r="A51" s="65" t="s">
        <v>80</v>
      </c>
      <c r="B51" s="65"/>
      <c r="C51" s="11"/>
    </row>
    <row r="52" spans="1:3">
      <c r="A52" s="65" t="s">
        <v>81</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9" zoomScaleNormal="100" workbookViewId="0">
      <selection activeCell="B30" sqref="B30:C30"/>
    </sheetView>
  </sheetViews>
  <sheetFormatPr defaultColWidth="0" defaultRowHeight="14.4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
      <c r="A1" s="54" t="s">
        <v>82</v>
      </c>
      <c r="B1" s="54"/>
      <c r="C1" s="54"/>
    </row>
    <row r="2" spans="1:6">
      <c r="A2" s="20" t="s">
        <v>38</v>
      </c>
      <c r="B2" s="84" t="s">
        <v>83</v>
      </c>
      <c r="C2" s="85"/>
    </row>
    <row r="3" spans="1:6">
      <c r="A3" s="21" t="s">
        <v>1</v>
      </c>
      <c r="B3" s="86" t="str">
        <f>'GENERALES NOTA 322'!B2:C2</f>
        <v>11001310503720240024700</v>
      </c>
      <c r="C3" s="86"/>
    </row>
    <row r="4" spans="1:6">
      <c r="A4" s="21" t="s">
        <v>3</v>
      </c>
      <c r="B4" s="86" t="str">
        <f>'GENERALES NOTA 322'!B3:C3</f>
        <v>37 LABORAL CIRCUITO BOGOTÁ</v>
      </c>
      <c r="C4" s="86"/>
    </row>
    <row r="5" spans="1:6">
      <c r="A5" s="21" t="s">
        <v>5</v>
      </c>
      <c r="B5" s="86" t="str">
        <f>'GENERALES NOTA 322'!B4:C4</f>
        <v>COLFONDOS Y OTROS</v>
      </c>
      <c r="C5" s="86"/>
    </row>
    <row r="6" spans="1:6" ht="14.45" customHeight="1">
      <c r="A6" s="21" t="s">
        <v>7</v>
      </c>
      <c r="B6" s="86" t="str">
        <f>'GENERALES NOTA 322'!B5:C5</f>
        <v>AIDA SALOME GRAJALES LEMOS</v>
      </c>
      <c r="C6" s="86"/>
    </row>
    <row r="7" spans="1:6">
      <c r="A7" s="21" t="s">
        <v>9</v>
      </c>
      <c r="B7" s="86" t="str">
        <f>'GENERALES NOTA 322'!B6:C6</f>
        <v>LLAMADA EN GARANTIA</v>
      </c>
      <c r="C7" s="86"/>
    </row>
    <row r="8" spans="1:6" ht="28.9">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84</v>
      </c>
      <c r="C13" s="24"/>
    </row>
    <row r="14" spans="1:6">
      <c r="A14" s="87"/>
      <c r="B14" s="22" t="s">
        <v>85</v>
      </c>
      <c r="C14" s="24"/>
      <c r="E14" t="s">
        <v>86</v>
      </c>
      <c r="F14" s="17">
        <v>0.7</v>
      </c>
    </row>
    <row r="15" spans="1:6">
      <c r="A15" s="23" t="s">
        <v>87</v>
      </c>
      <c r="B15" s="84" t="s">
        <v>88</v>
      </c>
      <c r="C15" s="85"/>
    </row>
    <row r="16" spans="1:6" ht="15" customHeight="1">
      <c r="A16" s="21" t="s">
        <v>89</v>
      </c>
      <c r="B16" s="82" t="s">
        <v>90</v>
      </c>
      <c r="C16" s="83"/>
    </row>
    <row r="17" spans="1:3" ht="28.5" customHeight="1">
      <c r="A17" s="14" t="s">
        <v>91</v>
      </c>
      <c r="B17" s="73">
        <f>((C19+C20+C22+C23)-C26)*C25*C27</f>
        <v>0</v>
      </c>
      <c r="C17" s="73"/>
    </row>
    <row r="18" spans="1:3">
      <c r="A18" s="23" t="s">
        <v>92</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84</v>
      </c>
      <c r="C22" s="19">
        <v>0</v>
      </c>
    </row>
    <row r="23" spans="1:3" ht="28.9">
      <c r="A23" s="70"/>
      <c r="B23" s="22" t="s">
        <v>93</v>
      </c>
      <c r="C23" s="19">
        <v>0</v>
      </c>
    </row>
    <row r="24" spans="1:3">
      <c r="A24" s="70"/>
      <c r="B24" s="71" t="s">
        <v>94</v>
      </c>
      <c r="C24" s="72"/>
    </row>
    <row r="25" spans="1:3">
      <c r="A25" s="25"/>
      <c r="B25" s="22" t="s">
        <v>95</v>
      </c>
      <c r="C25" s="26">
        <v>0</v>
      </c>
    </row>
    <row r="26" spans="1:3">
      <c r="A26" s="27"/>
      <c r="B26" s="22" t="s">
        <v>42</v>
      </c>
      <c r="C26" s="28">
        <v>0</v>
      </c>
    </row>
    <row r="27" spans="1:3">
      <c r="A27" s="27"/>
      <c r="B27" s="22" t="s">
        <v>96</v>
      </c>
      <c r="C27" s="26">
        <v>0</v>
      </c>
    </row>
    <row r="28" spans="1:3">
      <c r="A28" s="18" t="s">
        <v>97</v>
      </c>
      <c r="B28" s="73">
        <f>IFERROR(B17*(VLOOKUP(B15,Hoja2!$G$1:$H$6,2,0)),16666)</f>
        <v>16666</v>
      </c>
      <c r="C28" s="73"/>
    </row>
    <row r="29" spans="1:3" ht="28.9">
      <c r="A29" s="21" t="s">
        <v>98</v>
      </c>
      <c r="B29" s="76" t="s">
        <v>99</v>
      </c>
      <c r="C29" s="77"/>
    </row>
    <row r="30" spans="1:3" ht="30.75">
      <c r="A30" s="21" t="s">
        <v>100</v>
      </c>
      <c r="B30" s="78" t="s">
        <v>101</v>
      </c>
      <c r="C30" s="79"/>
    </row>
    <row r="31" spans="1:3" ht="18">
      <c r="A31" s="29" t="s">
        <v>102</v>
      </c>
      <c r="B31" s="29"/>
      <c r="C31" s="29"/>
    </row>
    <row r="32" spans="1:3">
      <c r="A32" s="30" t="s">
        <v>103</v>
      </c>
      <c r="B32" s="68"/>
      <c r="C32" s="68"/>
    </row>
    <row r="33" spans="1:3">
      <c r="A33" s="30" t="s">
        <v>104</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4.45"/>
  <cols>
    <col min="1" max="1" width="30.42578125" customWidth="1"/>
    <col min="2" max="3" width="69.28515625" customWidth="1"/>
    <col min="4" max="16384" width="10.85546875" hidden="1"/>
  </cols>
  <sheetData>
    <row r="1" spans="1:3" ht="18">
      <c r="A1" s="54" t="s">
        <v>105</v>
      </c>
      <c r="B1" s="54"/>
      <c r="C1" s="54"/>
    </row>
    <row r="2" spans="1:3" ht="17.100000000000001" customHeight="1">
      <c r="A2" s="13" t="s">
        <v>38</v>
      </c>
      <c r="B2" s="55" t="str">
        <f>'[2]AUTOS NOTA 321'!B2:C2</f>
        <v xml:space="preserve">SINIESTRO   LEGIS </v>
      </c>
      <c r="C2" s="56"/>
    </row>
    <row r="3" spans="1:3" ht="15.95" customHeight="1">
      <c r="A3" s="5" t="s">
        <v>1</v>
      </c>
      <c r="B3" s="40" t="str">
        <f>'GENERALES NOTA 322'!B2:C2</f>
        <v>11001310503720240024700</v>
      </c>
      <c r="C3" s="40"/>
    </row>
    <row r="4" spans="1:3">
      <c r="A4" s="5" t="s">
        <v>3</v>
      </c>
      <c r="B4" s="40" t="str">
        <f>'GENERALES NOTA 322'!B3:C3</f>
        <v>37 LABORAL CIRCUITO BOGOTÁ</v>
      </c>
      <c r="C4" s="40"/>
    </row>
    <row r="5" spans="1:3" ht="29.1" customHeight="1">
      <c r="A5" s="5" t="s">
        <v>5</v>
      </c>
      <c r="B5" s="40" t="str">
        <f>'GENERALES NOTA 322'!B4:C4</f>
        <v>COLFONDOS Y OTROS</v>
      </c>
      <c r="C5" s="40"/>
    </row>
    <row r="6" spans="1:3">
      <c r="A6" s="5" t="s">
        <v>7</v>
      </c>
      <c r="B6" s="40" t="str">
        <f>'GENERALES NOTA 322'!B5:C5</f>
        <v>AIDA SALOME GRAJALES LEMOS</v>
      </c>
      <c r="C6" s="40"/>
    </row>
    <row r="7" spans="1:3" ht="43.5" customHeight="1">
      <c r="A7" s="5" t="s">
        <v>9</v>
      </c>
      <c r="B7" s="40" t="str">
        <f>'GENERALES NOTA 322'!B6:C6</f>
        <v>LLAMADA EN GARANTIA</v>
      </c>
      <c r="C7" s="40"/>
    </row>
    <row r="8" spans="1:3">
      <c r="A8" s="5" t="s">
        <v>106</v>
      </c>
      <c r="B8" s="40"/>
      <c r="C8" s="40"/>
    </row>
    <row r="9" spans="1:3">
      <c r="A9" s="15" t="s">
        <v>92</v>
      </c>
      <c r="B9" s="88"/>
      <c r="C9" s="88"/>
    </row>
    <row r="10" spans="1:3">
      <c r="A10" s="15" t="s">
        <v>107</v>
      </c>
      <c r="B10" s="40"/>
      <c r="C10" s="40"/>
    </row>
    <row r="11" spans="1:3" ht="28.9">
      <c r="A11" s="15" t="s">
        <v>108</v>
      </c>
      <c r="B11" s="89"/>
      <c r="C11" s="67"/>
    </row>
    <row r="12" spans="1:3" ht="57.6">
      <c r="A12" s="5" t="s">
        <v>109</v>
      </c>
      <c r="B12" s="40"/>
      <c r="C12" s="40"/>
    </row>
    <row r="13" spans="1:3" ht="57.6">
      <c r="A13" s="5" t="s">
        <v>110</v>
      </c>
      <c r="B13" s="40"/>
      <c r="C13" s="40"/>
    </row>
    <row r="14" spans="1:3">
      <c r="A14" s="5" t="s">
        <v>111</v>
      </c>
      <c r="B14" s="11"/>
      <c r="C14" s="11"/>
    </row>
    <row r="15" spans="1:3">
      <c r="A15" s="15" t="s">
        <v>112</v>
      </c>
      <c r="B15" s="40"/>
      <c r="C15" s="40"/>
    </row>
    <row r="16" spans="1:3">
      <c r="A16" s="11" t="s">
        <v>113</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4.45"/>
  <sheetData>
    <row r="1" spans="1:1">
      <c r="A1" t="s">
        <v>114</v>
      </c>
    </row>
    <row r="2" spans="1:1">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4.45"/>
  <cols>
    <col min="4" max="4" width="20.140625" bestFit="1" customWidth="1"/>
    <col min="5" max="5" width="42.85546875" bestFit="1" customWidth="1"/>
    <col min="7" max="7" width="26.42578125" customWidth="1"/>
  </cols>
  <sheetData>
    <row r="1" spans="1:12">
      <c r="A1" s="8" t="s">
        <v>43</v>
      </c>
      <c r="B1" t="s">
        <v>116</v>
      </c>
      <c r="C1" s="8" t="s">
        <v>47</v>
      </c>
      <c r="D1" s="8" t="s">
        <v>51</v>
      </c>
      <c r="E1" s="3" t="s">
        <v>52</v>
      </c>
      <c r="F1" s="2" t="s">
        <v>86</v>
      </c>
      <c r="G1" s="2" t="s">
        <v>117</v>
      </c>
      <c r="H1" s="4">
        <v>0.7</v>
      </c>
      <c r="I1" t="s">
        <v>118</v>
      </c>
      <c r="J1" t="s">
        <v>119</v>
      </c>
      <c r="L1" t="s">
        <v>10</v>
      </c>
    </row>
    <row r="2" spans="1:12">
      <c r="A2" t="s">
        <v>120</v>
      </c>
      <c r="B2" t="s">
        <v>115</v>
      </c>
      <c r="C2" t="s">
        <v>121</v>
      </c>
      <c r="D2" s="2" t="s">
        <v>122</v>
      </c>
      <c r="E2" s="1" t="s">
        <v>123</v>
      </c>
      <c r="F2" s="2" t="s">
        <v>88</v>
      </c>
      <c r="G2" s="2" t="s">
        <v>124</v>
      </c>
      <c r="H2" s="4">
        <v>0.25</v>
      </c>
      <c r="I2" t="s">
        <v>125</v>
      </c>
      <c r="J2" t="s">
        <v>126</v>
      </c>
      <c r="L2" t="s">
        <v>127</v>
      </c>
    </row>
    <row r="3" spans="1:12">
      <c r="A3" t="s">
        <v>128</v>
      </c>
      <c r="C3" t="s">
        <v>129</v>
      </c>
      <c r="D3" s="2" t="s">
        <v>130</v>
      </c>
      <c r="E3" s="1" t="s">
        <v>131</v>
      </c>
      <c r="F3" s="2" t="s">
        <v>132</v>
      </c>
      <c r="G3" s="2" t="s">
        <v>133</v>
      </c>
      <c r="H3" s="4">
        <v>0.55000000000000004</v>
      </c>
      <c r="I3" t="s">
        <v>134</v>
      </c>
      <c r="J3" t="s">
        <v>135</v>
      </c>
    </row>
    <row r="4" spans="1:12">
      <c r="A4" t="s">
        <v>136</v>
      </c>
      <c r="C4" t="s">
        <v>137</v>
      </c>
      <c r="E4" s="1" t="s">
        <v>138</v>
      </c>
      <c r="G4" s="2" t="s">
        <v>139</v>
      </c>
      <c r="H4" s="4">
        <v>0.15</v>
      </c>
      <c r="I4" t="s">
        <v>140</v>
      </c>
      <c r="J4" t="s">
        <v>141</v>
      </c>
    </row>
    <row r="5" spans="1:12">
      <c r="A5" t="s">
        <v>142</v>
      </c>
      <c r="E5" s="1" t="s">
        <v>143</v>
      </c>
      <c r="G5" s="2" t="s">
        <v>144</v>
      </c>
      <c r="H5" s="4">
        <v>0.7</v>
      </c>
      <c r="I5" t="s">
        <v>145</v>
      </c>
      <c r="J5" t="s">
        <v>146</v>
      </c>
    </row>
    <row r="6" spans="1:12">
      <c r="E6" s="1" t="s">
        <v>147</v>
      </c>
      <c r="G6" s="2" t="s">
        <v>148</v>
      </c>
      <c r="H6" s="4">
        <v>0.3</v>
      </c>
      <c r="J6" t="s">
        <v>149</v>
      </c>
    </row>
    <row r="7" spans="1:12">
      <c r="E7" s="1" t="s">
        <v>150</v>
      </c>
      <c r="G7" s="2" t="s">
        <v>88</v>
      </c>
    </row>
    <row r="8" spans="1:12">
      <c r="E8" s="1" t="s">
        <v>151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2025-06-13T14:20:28Z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