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FB26D300-0462-5C44-9EC1-343F47D609C8}" xr6:coauthVersionLast="47" xr6:coauthVersionMax="47" xr10:uidLastSave="{00000000-0000-0000-0000-000000000000}"/>
  <bookViews>
    <workbookView xWindow="16260" yWindow="920" windowWidth="33600" windowHeight="155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<sst xmlns="http://schemas.openxmlformats.org/spreadsheetml/2006/main" count="311" uniqueCount="216">
  <si>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</si>
  <si>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</si>
  <si>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</si>
  <si>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</si>
  <si>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</si>
  <si>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</si>
  <si>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</si>
  <si>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</si>
  <si>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</si>
  <si>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</si>
  <si>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</si>
  <si>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</si>
  <si>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</si>
  <si>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</si>
  <si>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</si>
  <si>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</si>
  <si>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</si>
  <si>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</si>
  <si>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</si>
  <si>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</si>
  <si>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</si>
  <si>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</si>
  <si>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</si>
  <si>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</si>
  <si>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</si>
  <si>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</si>
  <si>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</si>
  <si>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</si>
  <si>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</si>
  <si>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</si>
  <si>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</si>
  <si>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</si>
  <si>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</si>
  <si>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</si>
  <si>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</si>
  <si>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</si>
  <si>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</si>
  <si>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</si>
  <si>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</si>
  <si>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</si>
  <si>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</si>
  <si>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</si>
  <si>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</si>
  <si>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</si>
  <si>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</si>
  <si>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</si>
  <si>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</si>
  <si>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</si>
  <si>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</si>
  <si>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</si>
  <si>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</si>
  <si>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</si>
  <si>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</si>
  <si>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</si>
  <si>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</si>
  <si>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</si>
  <si>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</si>
  <si>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</si>
  <si>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</si>
  <si>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</si>
  <si>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</si>
  <si>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</si>
  <si>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</si>
  <si>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</si>
  <si>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</si>
  <si>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</si>
  <si>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</si>
  <si>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</si>
  <si>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</si>
  <si>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</si>
  <si>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</si>
  <si>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</si>
  <si>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</si>
  <si>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</si>
  <si>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</si>
  <si>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</si>
  <si>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</si>
  <si>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</si>
  <si>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</si>
  <si>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</si>
  <si>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</si>
  <si>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</si>
  <si>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</si>
  <si>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</si>
  <si>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</si>
  <si>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</si>
  <si>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</si>
  <si>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</si>
  <si>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</si>
  <si>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</si>
  <si>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</si>
  <si>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</si>
  <si>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</si>
  <si>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</si>
  <si>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</si>
  <si>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</si>
  <si>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</si>
  <si>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</si>
  <si>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</si>
  <si>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</si>
  <si>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</si>
  <si>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</si>
  <si>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</si>
  <si>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</si>
  <si>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</si>
  <si>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</si>
  <si>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</si>
  <si>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</si>
  <si>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</si>
  <si>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</si>
  <si>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</si>
  <si>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</si>
  <si>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</si>
  <si>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</si>
  <si>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</si>
  <si>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</si>
  <si>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</si>
  <si>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</si>
  <si>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</si>
  <si>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</si>
  <si>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</si>
  <si>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</si>
  <si>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</si>
  <si>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</si>
  <si>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</si>
  <si>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</si>
  <si>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</si>
  <si>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</si>
  <si>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</si>
  <si>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</si>
  <si>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</si>
  <si>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</si>
  <si>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</si>
  <si>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</si>
  <si>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</si>
  <si>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</si>
  <si>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</si>
  <si>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</si>
  <si>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</si>
  <si>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</si>
  <si>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</si>
  <si>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</si>
  <si>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</si>
  <si>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</si>
  <si>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</si>
  <si>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</si>
  <si>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</si>
  <si>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</si>
  <si>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</si>
  <si>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</si>
  <si>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</si>
  <si>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</si>
  <si>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</si>
  <si>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</si>
  <si>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</si>
  <si>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</si>
  <si>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</si>
  <si>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</si>
  <si>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</si>
  <si>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</si>
  <si>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</si>
  <si>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</si>
  <si>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</si>
  <si>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</si>
  <si>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</si>
  <si>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</si>
  <si>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</si>
  <si>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</si>
  <si>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</si>
  <si>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</si>
  <si>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</si>
  <si>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</si>
  <si>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</si>
  <si>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</si>
  <si>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</si>
  <si>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</si>
  <si>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</si>
  <si>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</si>
  <si>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</si>
  <si>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</si>
  <si>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</si>
  <si>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</si>
  <si>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</si>
  <si>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</si>
  <si>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</si>
  <si>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</si>
  <si>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</si>
  <si>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</si>
  <si>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</si>
  <si>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</si>
  <si>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</si>
  <si>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</si>
  <si>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</si>
  <si>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</si>
  <si>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</si>
  <si>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</si>
  <si>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11001310304220250022400</t>
  </si>
  <si>
    <t>JUZGADO CUARENTA Y DOS CIVIL DEL CIRCUITO DE BOGOTÁ</t>
  </si>
  <si>
    <t>ALLIANZ SEGUROS SA, TRANSPORTES LA ESPERANZA SA Y WILMER YESID GONZALES AREVALO</t>
  </si>
  <si>
    <t>DIEGO FERNANDO MARTINEZ VARGAS</t>
  </si>
  <si>
    <t>SE DESCONOCE</t>
  </si>
  <si>
    <t>UNION MARITAL DE HECHO</t>
  </si>
  <si>
    <t>12 DE OCTUBRE DE 1981</t>
  </si>
  <si>
    <t>17 DE FEBRERO DE 2024</t>
  </si>
  <si>
    <t>CONDUCTOR DE VEHÍCULO</t>
  </si>
  <si>
    <t>30 DE ENERO DE 2025</t>
  </si>
  <si>
    <t>17 DE MARZO DE 2025</t>
  </si>
  <si>
    <t>TRANSPORTES LA ESPERANZA S.A</t>
  </si>
  <si>
    <t>VAK013</t>
  </si>
  <si>
    <t>Póliza nº: 023251847 / 16 y Póliza nº: 023251897 / 1</t>
  </si>
  <si>
    <t>29 DE MAYO DE 2025</t>
  </si>
  <si>
    <t>20 DE AGOSTO DE 2025</t>
  </si>
  <si>
    <t>19 DE SEPTIEMBRE DE 2025</t>
  </si>
  <si>
    <t>860.004.763-1</t>
  </si>
  <si>
    <t>ADRIANA MARCELA GUZMÁN MELO EN REPRESENTACION DE SU HIJA MENOR DANNA SOFIA MARTINEZ GUZMAN (FECHA DE NACIMIENTO 30/07/2007), MARIA DURLEY JIMENEZ EN SU CALIDAD DE COMPAÑERA PERMANENTE Y EN REPRESENTACION DE SU HIJAMENOR DE EDAD LUCIANA MARTÍNEZ JIMÉNEZ (31/12/2017)</t>
  </si>
  <si>
    <t>El 17 de febrero de 2024, hacia las 9:20 a.m., en el Terminal de Transportes El Salitre de Bogotá, se presentó un accidente en el que estuvo involucrado el vehículo de placas VAK013, conducido por Wilmer Yesid González Arévalo, como consecuencia del cual falleció el peatón Diego Fernando Martínez Vargas (Q.E.P.D.).
El informe de tránsito y los videos allegados evidenciaron que el conductor realizó una maniobra de reversa imprudente, recorriendo varios metros en contravía a velocidad considerable sin atender los espejos, lo que derivó en el atropellamiento de la víctima. El patrullero interviniente señaló como causa probable el hipótesis 134“reverso imprudente”.
Se indica que el vehículo involucrado se encontraba amparado por las pólizas de responsabilidad civil extracontractual expedidas por Allianz Seguros S.A No. 023251847/16, y póliza de exceso No. 023251897/1. La parte actora indicó que el accidente ocasionó perjuicios materiales, morales, lucro cesante y alteración de las condiciones de existencia.
El señor Martínez Vargas laboraba como conductor en la empresa Cooperativa de Transportadores Velotax Ltda., devengando un salario mensual de $1.300.000, con el cual sostenía a su compañera permanente, María Durley Jiménez, y a sus hijas Luciana Martínez Jiménez y Danna Sofía Martínez Guzmán, motivo por el cual se reclamó indemnización por lucro cesante consolidado y futuro.Finalmente, se indicó que el proceso penal fue asumido por la Fiscalía 33 Seccional de Bogotá bajo el radicado No. 110016000028202400572.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</si>
</sst>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10" zoomScaleNormal="110" workbookViewId="0">
      <selection activeCell="B31" sqref="B31:C31"/>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2" t="s">
        <v>0</v>
      </c>
      <c r="B1" s="62"/>
      <c r="C1" s="62"/>
    </row>
    <row r="2" spans="1:3" ht="16" x14ac:dyDescent="0.2">
      <c r="A2" s="5" t="s">
        <v>159</v>
      </c>
      <c r="B2" s="67" t="s">
        <v>196</v>
      </c>
      <c r="C2" s="68"/>
    </row>
    <row r="3" spans="1:3" ht="16" x14ac:dyDescent="0.2">
      <c r="A3" s="5" t="s">
        <v>126</v>
      </c>
      <c r="B3" s="63" t="s">
        <v>197</v>
      </c>
      <c r="C3" s="64"/>
    </row>
    <row r="4" spans="1:3" ht="16" x14ac:dyDescent="0.2">
      <c r="A4" s="5" t="s">
        <v>138</v>
      </c>
      <c r="B4" s="63" t="s">
        <v>198</v>
      </c>
      <c r="C4" s="64"/>
    </row>
    <row r="5" spans="1:3" ht="31.5" customHeight="1" x14ac:dyDescent="0.2">
      <c r="A5" s="5" t="s">
        <v>139</v>
      </c>
      <c r="B5" s="63" t="s">
        <v>214</v>
      </c>
      <c r="C5" s="64"/>
    </row>
    <row r="6" spans="1:3" ht="16" x14ac:dyDescent="0.2">
      <c r="A6" s="5" t="s">
        <v>140</v>
      </c>
      <c r="B6" s="58" t="s">
        <v>104</v>
      </c>
      <c r="C6" s="58"/>
    </row>
    <row r="7" spans="1:3" ht="16" x14ac:dyDescent="0.2">
      <c r="A7" s="25" t="s">
        <v>141</v>
      </c>
      <c r="B7" s="63" t="s">
        <v>105</v>
      </c>
      <c r="C7" s="64"/>
    </row>
    <row r="8" spans="1:3" ht="23" customHeight="1" x14ac:dyDescent="0.2">
      <c r="A8" s="26" t="s">
        <v>142</v>
      </c>
      <c r="B8" s="58" t="s">
        <v>199</v>
      </c>
      <c r="C8" s="58"/>
    </row>
    <row r="9" spans="1:3" ht="16" x14ac:dyDescent="0.2">
      <c r="A9" s="26" t="s">
        <v>143</v>
      </c>
      <c r="B9" s="58">
        <v>80181749</v>
      </c>
      <c r="C9" s="58"/>
    </row>
    <row r="10" spans="1:3" ht="16" x14ac:dyDescent="0.2">
      <c r="A10" s="26" t="s">
        <v>144</v>
      </c>
      <c r="B10" s="56" t="s">
        <v>200</v>
      </c>
      <c r="C10" s="56"/>
    </row>
    <row r="11" spans="1:3" ht="30" customHeight="1" x14ac:dyDescent="0.2">
      <c r="A11" s="27" t="s">
        <v>145</v>
      </c>
      <c r="B11" s="56" t="s">
        <v>200</v>
      </c>
      <c r="C11" s="56"/>
    </row>
    <row r="12" spans="1:3" ht="30" customHeight="1" x14ac:dyDescent="0.2">
      <c r="A12" s="5" t="s">
        <v>146</v>
      </c>
      <c r="B12" s="57" t="s">
        <v>200</v>
      </c>
      <c r="C12" s="56"/>
    </row>
    <row r="13" spans="1:3" ht="16" x14ac:dyDescent="0.2">
      <c r="A13" s="5" t="s">
        <v>147</v>
      </c>
      <c r="B13" s="58" t="s">
        <v>201</v>
      </c>
      <c r="C13" s="58"/>
    </row>
    <row r="14" spans="1:3" ht="16" x14ac:dyDescent="0.2">
      <c r="A14" s="5" t="s">
        <v>148</v>
      </c>
      <c r="B14" s="59" t="s">
        <v>202</v>
      </c>
      <c r="C14" s="58"/>
    </row>
    <row r="15" spans="1:3" ht="16" x14ac:dyDescent="0.2">
      <c r="A15" s="5" t="s">
        <v>149</v>
      </c>
      <c r="B15" s="58">
        <v>42</v>
      </c>
      <c r="C15" s="58"/>
    </row>
    <row r="16" spans="1:3" ht="16" x14ac:dyDescent="0.2">
      <c r="A16" s="5" t="s">
        <v>150</v>
      </c>
      <c r="B16" s="58" t="s">
        <v>203</v>
      </c>
      <c r="C16" s="58"/>
    </row>
    <row r="17" spans="1:3" ht="15" customHeight="1" x14ac:dyDescent="0.2">
      <c r="A17" s="5" t="s">
        <v>151</v>
      </c>
      <c r="B17" s="56" t="s">
        <v>7</v>
      </c>
      <c r="C17" s="56"/>
    </row>
    <row r="18" spans="1:3" ht="16" x14ac:dyDescent="0.2">
      <c r="A18" s="5" t="s">
        <v>152</v>
      </c>
      <c r="B18" s="56" t="s">
        <v>204</v>
      </c>
      <c r="C18" s="56"/>
    </row>
    <row r="19" spans="1:3" ht="18.75" customHeight="1" x14ac:dyDescent="0.2">
      <c r="A19" s="5" t="s">
        <v>153</v>
      </c>
      <c r="B19" s="65">
        <v>1300000</v>
      </c>
      <c r="C19" s="66"/>
    </row>
    <row r="20" spans="1:3" ht="16" x14ac:dyDescent="0.2">
      <c r="A20" s="5" t="s">
        <v>154</v>
      </c>
      <c r="B20" s="58">
        <v>1</v>
      </c>
      <c r="C20" s="58"/>
    </row>
    <row r="21" spans="1:3" ht="17.25" customHeight="1" x14ac:dyDescent="0.2">
      <c r="A21" s="5" t="s">
        <v>155</v>
      </c>
      <c r="B21" s="56" t="s">
        <v>119</v>
      </c>
      <c r="C21" s="56"/>
    </row>
    <row r="22" spans="1:3" ht="16" x14ac:dyDescent="0.2">
      <c r="A22" s="26" t="s">
        <v>156</v>
      </c>
      <c r="B22" s="53" t="s">
        <v>203</v>
      </c>
      <c r="C22" s="53"/>
    </row>
    <row r="23" spans="1:3" ht="16" x14ac:dyDescent="0.2">
      <c r="A23" s="26" t="s">
        <v>157</v>
      </c>
      <c r="B23" s="55" t="s">
        <v>205</v>
      </c>
      <c r="C23" s="53"/>
    </row>
    <row r="24" spans="1:3" ht="16" x14ac:dyDescent="0.2">
      <c r="A24" s="26" t="s">
        <v>158</v>
      </c>
      <c r="B24" s="55" t="s">
        <v>206</v>
      </c>
      <c r="C24" s="53"/>
    </row>
    <row r="25" spans="1:3" x14ac:dyDescent="0.2">
      <c r="A25" s="69" t="s">
        <v>120</v>
      </c>
      <c r="B25" s="53" t="s">
        <v>215</v>
      </c>
      <c r="C25" s="54"/>
    </row>
    <row r="26" spans="1:3" x14ac:dyDescent="0.2">
      <c r="A26" s="69"/>
      <c r="B26" s="54"/>
      <c r="C26" s="54"/>
    </row>
    <row r="27" spans="1:3" ht="100.5" customHeight="1" x14ac:dyDescent="0.2">
      <c r="A27" s="69"/>
      <c r="B27" s="54"/>
      <c r="C27" s="54"/>
    </row>
    <row r="28" spans="1:3" ht="16" x14ac:dyDescent="0.2">
      <c r="A28" s="26" t="s">
        <v>160</v>
      </c>
      <c r="B28" s="54" t="s">
        <v>207</v>
      </c>
      <c r="C28" s="54"/>
    </row>
    <row r="29" spans="1:3" ht="16" x14ac:dyDescent="0.2">
      <c r="A29" s="26" t="s">
        <v>161</v>
      </c>
      <c r="B29" s="54" t="s">
        <v>213</v>
      </c>
      <c r="C29" s="54"/>
    </row>
    <row r="30" spans="1:3" ht="16" x14ac:dyDescent="0.2">
      <c r="A30" s="26" t="s">
        <v>162</v>
      </c>
      <c r="B30" s="54" t="s">
        <v>208</v>
      </c>
      <c r="C30" s="54"/>
    </row>
    <row r="31" spans="1:3" ht="16" x14ac:dyDescent="0.2">
      <c r="A31" s="26" t="s">
        <v>163</v>
      </c>
      <c r="B31" s="54" t="s">
        <v>209</v>
      </c>
      <c r="C31" s="54"/>
    </row>
    <row r="32" spans="1:3" ht="16" x14ac:dyDescent="0.2">
      <c r="A32" s="26" t="s">
        <v>164</v>
      </c>
      <c r="B32" s="60" t="s">
        <v>210</v>
      </c>
      <c r="C32" s="61"/>
    </row>
    <row r="33" spans="1:3" ht="16" x14ac:dyDescent="0.2">
      <c r="A33" s="5" t="s">
        <v>165</v>
      </c>
      <c r="B33" s="59" t="s">
        <v>211</v>
      </c>
      <c r="C33" s="59"/>
    </row>
    <row r="34" spans="1:3" ht="48" x14ac:dyDescent="0.2">
      <c r="A34" s="5" t="s">
        <v>166</v>
      </c>
      <c r="B34" s="59" t="s">
        <v>212</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0" t="s">
        <v>10</v>
      </c>
      <c r="B1" s="70"/>
      <c r="C1" s="70"/>
    </row>
    <row r="2" spans="1:3" ht="15.75" customHeight="1" x14ac:dyDescent="0.2">
      <c r="A2" s="20" t="s">
        <v>11</v>
      </c>
      <c r="B2" s="71" t="s">
        <v>193</v>
      </c>
      <c r="C2" s="72"/>
    </row>
    <row r="3" spans="1:3" s="2" customFormat="1" ht="16" x14ac:dyDescent="0.2">
      <c r="A3" s="5" t="s">
        <v>1</v>
      </c>
      <c r="B3" s="58" t="str">
        <f>'AUTOS  NOTA 322'!B2:C2</f>
        <v>11001310304220250022400</v>
      </c>
      <c r="C3" s="58"/>
    </row>
    <row r="4" spans="1:3" s="2" customFormat="1" ht="16" x14ac:dyDescent="0.2">
      <c r="A4" s="5" t="s">
        <v>2</v>
      </c>
      <c r="B4" s="58" t="str">
        <f>'AUTOS  NOTA 322'!B3:C3</f>
        <v>JUZGADO CUARENTA Y DOS CIVIL DEL CIRCUITO DE BOGOTÁ</v>
      </c>
      <c r="C4" s="58"/>
    </row>
    <row r="5" spans="1:3" s="2" customFormat="1" ht="16" x14ac:dyDescent="0.2">
      <c r="A5" s="5" t="s">
        <v>3</v>
      </c>
      <c r="B5" s="58" t="str">
        <f>'AUTOS  NOTA 322'!B4:C4</f>
        <v>ALLIANZ SEGUROS SA, TRANSPORTES LA ESPERANZA SA Y WILMER YESID GONZALES AREVALO</v>
      </c>
      <c r="C5" s="58"/>
    </row>
    <row r="6" spans="1:3" s="2" customFormat="1" ht="16" x14ac:dyDescent="0.2">
      <c r="A6" s="5" t="s">
        <v>4</v>
      </c>
      <c r="B6" s="58" t="str">
        <f>'AUTOS  NOTA 322'!B5:C5</f>
        <v>ADRIANA MARCELA GUZMÁN MELO EN REPRESENTACION DE SU HIJA MENOR DANNA SOFIA MARTINEZ GUZMAN (FECHA DE NACIMIENTO 30/07/2007), MARIA DURLEY JIMENEZ EN SU CALIDAD DE COMPAÑERA PERMANENTE Y EN REPRESENTACION DE SU HIJAMENOR DE EDAD LUCIANA MARTÍNEZ JIMÉNEZ (31/12/2017)</v>
      </c>
      <c r="C6" s="58"/>
    </row>
    <row r="7" spans="1:3" s="2" customFormat="1" ht="16" x14ac:dyDescent="0.2">
      <c r="A7" s="5" t="s">
        <v>5</v>
      </c>
      <c r="B7" s="58" t="str">
        <f>'AUTOS  NOTA 322'!B6:C6</f>
        <v>DEMANDA DIRECTA</v>
      </c>
      <c r="C7" s="58"/>
    </row>
    <row r="8" spans="1:3" s="2" customFormat="1" ht="16" x14ac:dyDescent="0.2">
      <c r="A8" s="29" t="s">
        <v>101</v>
      </c>
      <c r="B8" s="58" t="str">
        <f>'AUTOS  NOTA 322'!B7:C8</f>
        <v>DIEGO FERNANDO MARTINEZ VARGAS</v>
      </c>
      <c r="C8" s="58"/>
    </row>
    <row r="9" spans="1:3" ht="16" x14ac:dyDescent="0.2">
      <c r="A9" s="20" t="s">
        <v>12</v>
      </c>
      <c r="B9" s="58"/>
      <c r="C9" s="58"/>
    </row>
    <row r="10" spans="1:3" ht="16" x14ac:dyDescent="0.2">
      <c r="A10" s="20" t="s">
        <v>9</v>
      </c>
      <c r="B10" s="58" t="s">
        <v>106</v>
      </c>
      <c r="C10" s="58"/>
    </row>
    <row r="11" spans="1:3" ht="16" x14ac:dyDescent="0.2">
      <c r="A11" s="20" t="s">
        <v>13</v>
      </c>
      <c r="B11" s="85">
        <v>0</v>
      </c>
      <c r="C11" s="86"/>
    </row>
    <row r="12" spans="1:3" ht="16" x14ac:dyDescent="0.2">
      <c r="A12" s="20" t="s">
        <v>115</v>
      </c>
      <c r="B12" s="85">
        <v>0</v>
      </c>
      <c r="C12" s="86"/>
    </row>
    <row r="13" spans="1:3" ht="16" x14ac:dyDescent="0.2">
      <c r="A13" s="20" t="s">
        <v>14</v>
      </c>
      <c r="B13" s="63"/>
      <c r="C13" s="64"/>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7" t="s">
        <v>19</v>
      </c>
      <c r="B17" s="58"/>
      <c r="C17" s="58"/>
    </row>
    <row r="18" spans="1:3" x14ac:dyDescent="0.2">
      <c r="A18" s="88"/>
      <c r="B18" s="10" t="s">
        <v>21</v>
      </c>
      <c r="C18" s="10" t="s">
        <v>22</v>
      </c>
    </row>
    <row r="19" spans="1:3" ht="16" x14ac:dyDescent="0.2">
      <c r="A19" s="88"/>
      <c r="B19" s="6" t="s">
        <v>118</v>
      </c>
      <c r="C19" s="6"/>
    </row>
    <row r="20" spans="1:3" x14ac:dyDescent="0.2">
      <c r="A20" s="88"/>
      <c r="B20" s="6"/>
      <c r="C20" s="6"/>
    </row>
    <row r="21" spans="1:3" x14ac:dyDescent="0.2">
      <c r="A21" s="89"/>
      <c r="B21" s="6"/>
      <c r="C21" s="6"/>
    </row>
    <row r="22" spans="1:3" ht="16" x14ac:dyDescent="0.2">
      <c r="A22" s="20" t="s">
        <v>23</v>
      </c>
      <c r="B22" s="58"/>
      <c r="C22" s="58"/>
    </row>
    <row r="23" spans="1:3" ht="16" x14ac:dyDescent="0.2">
      <c r="A23" s="20" t="s">
        <v>24</v>
      </c>
      <c r="B23" s="90"/>
      <c r="C23" s="91"/>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3" t="s">
        <v>30</v>
      </c>
      <c r="B28" s="73"/>
      <c r="C28" s="73"/>
    </row>
    <row r="29" spans="1:3" x14ac:dyDescent="0.2">
      <c r="A29" s="83" t="s">
        <v>31</v>
      </c>
      <c r="B29" s="84"/>
      <c r="C29" s="11"/>
    </row>
    <row r="30" spans="1:3" x14ac:dyDescent="0.2">
      <c r="A30" s="83" t="s">
        <v>32</v>
      </c>
      <c r="B30" s="84"/>
      <c r="C30" s="11"/>
    </row>
    <row r="31" spans="1:3" x14ac:dyDescent="0.2">
      <c r="A31" s="83" t="s">
        <v>33</v>
      </c>
      <c r="B31" s="84"/>
      <c r="C31" s="12"/>
    </row>
    <row r="32" spans="1:3" x14ac:dyDescent="0.2">
      <c r="A32" s="83" t="s">
        <v>34</v>
      </c>
      <c r="B32" s="84"/>
      <c r="C32" s="11"/>
    </row>
    <row r="33" spans="1:3" x14ac:dyDescent="0.2">
      <c r="A33" s="83" t="s">
        <v>35</v>
      </c>
      <c r="B33" s="84"/>
      <c r="C33" s="11"/>
    </row>
    <row r="34" spans="1:3" x14ac:dyDescent="0.2">
      <c r="A34" s="83" t="s">
        <v>36</v>
      </c>
      <c r="B34" s="84"/>
      <c r="C34" s="13"/>
    </row>
    <row r="35" spans="1:3" x14ac:dyDescent="0.2">
      <c r="A35" s="74" t="s">
        <v>37</v>
      </c>
      <c r="B35" s="75"/>
      <c r="C35" s="14"/>
    </row>
    <row r="36" spans="1:3" x14ac:dyDescent="0.2">
      <c r="A36" s="74" t="s">
        <v>38</v>
      </c>
      <c r="B36" s="75"/>
      <c r="C36" s="15"/>
    </row>
    <row r="37" spans="1:3" x14ac:dyDescent="0.2">
      <c r="A37" s="76" t="s">
        <v>39</v>
      </c>
      <c r="B37" s="77"/>
      <c r="C37" s="15"/>
    </row>
    <row r="38" spans="1:3" x14ac:dyDescent="0.2">
      <c r="A38" s="78"/>
      <c r="B38" s="79"/>
      <c r="C38" s="15"/>
    </row>
    <row r="39" spans="1:3" x14ac:dyDescent="0.2">
      <c r="A39" s="80"/>
      <c r="B39" s="81"/>
      <c r="C39" s="15"/>
    </row>
    <row r="40" spans="1:3" x14ac:dyDescent="0.2">
      <c r="A40" s="82" t="s">
        <v>40</v>
      </c>
      <c r="B40" s="82"/>
      <c r="C40" s="82"/>
    </row>
    <row r="41" spans="1:3" ht="16" x14ac:dyDescent="0.2">
      <c r="A41" s="17" t="s">
        <v>41</v>
      </c>
      <c r="B41" s="18"/>
      <c r="C41" s="15"/>
    </row>
    <row r="42" spans="1:3" x14ac:dyDescent="0.2">
      <c r="A42" s="74" t="s">
        <v>42</v>
      </c>
      <c r="B42" s="75"/>
      <c r="C42" s="15"/>
    </row>
    <row r="43" spans="1:3" x14ac:dyDescent="0.2">
      <c r="A43" s="74" t="s">
        <v>43</v>
      </c>
      <c r="B43" s="75"/>
      <c r="C43" s="15"/>
    </row>
    <row r="44" spans="1:3" ht="16" x14ac:dyDescent="0.2">
      <c r="A44" s="17" t="s">
        <v>44</v>
      </c>
      <c r="B44" s="18"/>
      <c r="C44" s="15"/>
    </row>
    <row r="45" spans="1:3" ht="16" x14ac:dyDescent="0.2">
      <c r="A45" s="17" t="s">
        <v>45</v>
      </c>
      <c r="B45" s="18"/>
      <c r="C45" s="15"/>
    </row>
    <row r="46" spans="1:3" x14ac:dyDescent="0.2">
      <c r="A46" s="74" t="s">
        <v>46</v>
      </c>
      <c r="B46" s="75"/>
      <c r="C46" s="15"/>
    </row>
    <row r="47" spans="1:3" ht="16" x14ac:dyDescent="0.2">
      <c r="A47" s="17" t="s">
        <v>47</v>
      </c>
      <c r="B47" s="16"/>
      <c r="C47" s="15"/>
    </row>
    <row r="48" spans="1:3" x14ac:dyDescent="0.2">
      <c r="A48" s="74" t="s">
        <v>48</v>
      </c>
      <c r="B48" s="75"/>
      <c r="C48" s="15"/>
    </row>
    <row r="49" spans="1:3" x14ac:dyDescent="0.2">
      <c r="A49" s="74" t="s">
        <v>49</v>
      </c>
      <c r="B49" s="75"/>
      <c r="C49" s="15"/>
    </row>
    <row r="50" spans="1:3" x14ac:dyDescent="0.2">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6" t="s">
        <v>50</v>
      </c>
      <c r="B1" s="96"/>
      <c r="C1" s="96"/>
    </row>
    <row r="2" spans="1:9" ht="15" customHeight="1" x14ac:dyDescent="0.2">
      <c r="A2" s="33" t="s">
        <v>11</v>
      </c>
      <c r="B2" s="97" t="str">
        <f>'AUTOS NOTA 321'!B2:C2</f>
        <v>SINIESTRO   APL</v>
      </c>
      <c r="C2" s="98"/>
    </row>
    <row r="3" spans="1:9" ht="16" x14ac:dyDescent="0.2">
      <c r="A3" s="34" t="s">
        <v>1</v>
      </c>
      <c r="B3" s="101" t="str">
        <f>'AUTOS  NOTA 322'!B2:C2</f>
        <v>11001310304220250022400</v>
      </c>
      <c r="C3" s="101"/>
    </row>
    <row r="4" spans="1:9" ht="16" x14ac:dyDescent="0.2">
      <c r="A4" s="34" t="s">
        <v>2</v>
      </c>
      <c r="B4" s="101" t="str">
        <f>'AUTOS  NOTA 322'!B3:C3</f>
        <v>JUZGADO CUARENTA Y DOS CIVIL DEL CIRCUITO DE BOGOTÁ</v>
      </c>
      <c r="C4" s="101"/>
    </row>
    <row r="5" spans="1:9" ht="16" x14ac:dyDescent="0.2">
      <c r="A5" s="34" t="s">
        <v>3</v>
      </c>
      <c r="B5" s="101" t="str">
        <f>'AUTOS  NOTA 322'!B4:C4</f>
        <v>ALLIANZ SEGUROS SA, TRANSPORTES LA ESPERANZA SA Y WILMER YESID GONZALES AREVALO</v>
      </c>
      <c r="C5" s="101"/>
    </row>
    <row r="6" spans="1:9" ht="15" customHeight="1" x14ac:dyDescent="0.2">
      <c r="A6" s="34" t="s">
        <v>4</v>
      </c>
      <c r="B6" s="101" t="str">
        <f>'AUTOS  NOTA 322'!B5:C5</f>
        <v>ADRIANA MARCELA GUZMÁN MELO EN REPRESENTACION DE SU HIJA MENOR DANNA SOFIA MARTINEZ GUZMAN (FECHA DE NACIMIENTO 30/07/2007), MARIA DURLEY JIMENEZ EN SU CALIDAD DE COMPAÑERA PERMANENTE Y EN REPRESENTACION DE SU HIJAMENOR DE EDAD LUCIANA MARTÍNEZ JIMÉNEZ (31/12/2017)</v>
      </c>
      <c r="C6" s="101"/>
    </row>
    <row r="7" spans="1:9" ht="16" x14ac:dyDescent="0.2">
      <c r="A7" s="34" t="s">
        <v>5</v>
      </c>
      <c r="B7" s="101" t="str">
        <f>'AUTOS  NOTA 322'!B6:C6</f>
        <v>DEMANDA DIRECTA</v>
      </c>
      <c r="C7" s="101"/>
    </row>
    <row r="8" spans="1:9" ht="16" x14ac:dyDescent="0.2">
      <c r="A8" s="36" t="s">
        <v>101</v>
      </c>
      <c r="B8" s="101" t="str">
        <f>'AUTOS  NOTA 322'!B7:C8</f>
        <v>DIEGO FERNANDO MARTINEZ VARGAS</v>
      </c>
      <c r="C8" s="101"/>
    </row>
    <row r="9" spans="1:9" ht="16" x14ac:dyDescent="0.2">
      <c r="A9" s="34" t="s">
        <v>51</v>
      </c>
      <c r="B9" s="94">
        <f>SUM(C11,C12,C14,C15,C17)</f>
        <v>0</v>
      </c>
      <c r="C9" s="95"/>
    </row>
    <row r="10" spans="1:9" x14ac:dyDescent="0.2">
      <c r="A10" s="102" t="s">
        <v>52</v>
      </c>
      <c r="B10" s="99" t="s">
        <v>53</v>
      </c>
      <c r="C10" s="100"/>
    </row>
    <row r="11" spans="1:9" ht="16" x14ac:dyDescent="0.2">
      <c r="A11" s="102"/>
      <c r="B11" s="35" t="s">
        <v>54</v>
      </c>
      <c r="C11" s="30"/>
    </row>
    <row r="12" spans="1:9" ht="16" x14ac:dyDescent="0.2">
      <c r="A12" s="102"/>
      <c r="B12" s="35" t="s">
        <v>55</v>
      </c>
      <c r="C12" s="30"/>
    </row>
    <row r="13" spans="1:9" x14ac:dyDescent="0.2">
      <c r="A13" s="102"/>
      <c r="B13" s="99"/>
      <c r="C13" s="100"/>
    </row>
    <row r="14" spans="1:9" ht="16" x14ac:dyDescent="0.2">
      <c r="A14" s="102"/>
      <c r="B14" s="35" t="s">
        <v>98</v>
      </c>
      <c r="C14" s="38"/>
    </row>
    <row r="15" spans="1:9" ht="16" x14ac:dyDescent="0.2">
      <c r="A15" s="102"/>
      <c r="B15" s="35" t="s">
        <v>99</v>
      </c>
      <c r="C15" s="38"/>
      <c r="E15" s="41" t="s">
        <v>57</v>
      </c>
      <c r="F15" s="42">
        <v>0.7</v>
      </c>
    </row>
    <row r="16" spans="1:9" x14ac:dyDescent="0.2">
      <c r="A16" s="102"/>
      <c r="B16" s="99" t="s">
        <v>58</v>
      </c>
      <c r="C16" s="100"/>
      <c r="E16" s="41" t="s">
        <v>59</v>
      </c>
      <c r="F16" s="43">
        <v>0.3</v>
      </c>
      <c r="I16" s="44"/>
    </row>
    <row r="17" spans="1:9" x14ac:dyDescent="0.2">
      <c r="A17" s="102"/>
      <c r="B17" s="35"/>
      <c r="C17" s="39"/>
      <c r="F17" s="45"/>
      <c r="I17" s="44"/>
    </row>
    <row r="18" spans="1:9" ht="23.25" customHeight="1" x14ac:dyDescent="0.2">
      <c r="A18" s="37" t="s">
        <v>60</v>
      </c>
      <c r="B18" s="97" t="s">
        <v>57</v>
      </c>
      <c r="C18" s="98"/>
    </row>
    <row r="19" spans="1:9" ht="32" x14ac:dyDescent="0.2">
      <c r="A19" s="34" t="s">
        <v>62</v>
      </c>
      <c r="B19" s="110"/>
      <c r="C19" s="111"/>
    </row>
    <row r="20" spans="1:9" ht="15" customHeight="1" x14ac:dyDescent="0.2">
      <c r="A20" s="46" t="s">
        <v>63</v>
      </c>
      <c r="B20" s="107">
        <f>((C22+C23+C25+C26+C30+C28+C32+C34+C29+C33)-C37-C38)*C36*C39</f>
        <v>0</v>
      </c>
      <c r="C20" s="107"/>
    </row>
    <row r="21" spans="1:9" ht="16" x14ac:dyDescent="0.2">
      <c r="A21" s="37" t="s">
        <v>64</v>
      </c>
      <c r="B21" s="112" t="s">
        <v>53</v>
      </c>
      <c r="C21" s="113"/>
    </row>
    <row r="22" spans="1:9" ht="16" x14ac:dyDescent="0.2">
      <c r="A22" s="105"/>
      <c r="B22" s="35" t="s">
        <v>54</v>
      </c>
      <c r="C22" s="30"/>
    </row>
    <row r="23" spans="1:9" ht="16" x14ac:dyDescent="0.2">
      <c r="A23" s="106"/>
      <c r="B23" s="35" t="s">
        <v>55</v>
      </c>
      <c r="C23" s="30">
        <v>0</v>
      </c>
    </row>
    <row r="24" spans="1:9" x14ac:dyDescent="0.2">
      <c r="A24" s="106"/>
      <c r="B24" s="99" t="s">
        <v>56</v>
      </c>
      <c r="C24" s="100"/>
    </row>
    <row r="25" spans="1:9" ht="16" x14ac:dyDescent="0.2">
      <c r="A25" s="106"/>
      <c r="B25" s="35" t="s">
        <v>98</v>
      </c>
      <c r="C25" s="30">
        <v>0</v>
      </c>
    </row>
    <row r="26" spans="1:9" ht="29" customHeight="1" x14ac:dyDescent="0.2">
      <c r="A26" s="106"/>
      <c r="B26" s="35" t="s">
        <v>100</v>
      </c>
      <c r="C26" s="30">
        <v>0</v>
      </c>
    </row>
    <row r="27" spans="1:9" x14ac:dyDescent="0.2">
      <c r="A27" s="106"/>
      <c r="B27" s="99" t="s">
        <v>121</v>
      </c>
      <c r="C27" s="100"/>
    </row>
    <row r="28" spans="1:9" ht="16" x14ac:dyDescent="0.2">
      <c r="A28" s="106"/>
      <c r="B28" s="35" t="s">
        <v>130</v>
      </c>
      <c r="C28" s="30">
        <v>0</v>
      </c>
    </row>
    <row r="29" spans="1:9" ht="16" x14ac:dyDescent="0.2">
      <c r="A29" s="106"/>
      <c r="B29" s="35" t="s">
        <v>54</v>
      </c>
      <c r="C29" s="30"/>
    </row>
    <row r="30" spans="1:9" ht="16" x14ac:dyDescent="0.2">
      <c r="A30" s="106"/>
      <c r="B30" s="35" t="s">
        <v>55</v>
      </c>
      <c r="C30" s="30">
        <v>0</v>
      </c>
    </row>
    <row r="31" spans="1:9" x14ac:dyDescent="0.2">
      <c r="A31" s="106"/>
      <c r="B31" s="99" t="s">
        <v>122</v>
      </c>
      <c r="C31" s="100"/>
    </row>
    <row r="32" spans="1:9" x14ac:dyDescent="0.2">
      <c r="A32" s="106"/>
      <c r="B32" s="35"/>
      <c r="C32" s="30"/>
    </row>
    <row r="33" spans="1:3" ht="16" x14ac:dyDescent="0.2">
      <c r="A33" s="106"/>
      <c r="B33" s="35" t="s">
        <v>54</v>
      </c>
      <c r="C33" s="30">
        <v>0</v>
      </c>
    </row>
    <row r="34" spans="1:3" ht="16" x14ac:dyDescent="0.2">
      <c r="A34" s="106"/>
      <c r="B34" s="35" t="s">
        <v>55</v>
      </c>
      <c r="C34" s="30">
        <v>0</v>
      </c>
    </row>
    <row r="35" spans="1:3" x14ac:dyDescent="0.2">
      <c r="A35" s="106"/>
      <c r="B35" s="99" t="s">
        <v>114</v>
      </c>
      <c r="C35" s="100"/>
    </row>
    <row r="36" spans="1:3" ht="16" x14ac:dyDescent="0.2">
      <c r="A36" s="106"/>
      <c r="B36" s="35" t="s">
        <v>125</v>
      </c>
      <c r="C36" s="31">
        <v>1</v>
      </c>
    </row>
    <row r="37" spans="1:3" ht="16" x14ac:dyDescent="0.2">
      <c r="A37" s="106"/>
      <c r="B37" s="35" t="s">
        <v>115</v>
      </c>
      <c r="C37" s="32">
        <v>0</v>
      </c>
    </row>
    <row r="38" spans="1:3" ht="16" x14ac:dyDescent="0.2">
      <c r="A38" s="106"/>
      <c r="B38" s="35" t="s">
        <v>167</v>
      </c>
      <c r="C38" s="32"/>
    </row>
    <row r="39" spans="1:3" ht="16" x14ac:dyDescent="0.2">
      <c r="A39" s="106"/>
      <c r="B39" s="35" t="s">
        <v>129</v>
      </c>
      <c r="C39" s="31">
        <v>1</v>
      </c>
    </row>
    <row r="40" spans="1:3" ht="16" x14ac:dyDescent="0.2">
      <c r="A40" s="47" t="s">
        <v>65</v>
      </c>
      <c r="B40" s="107">
        <f>IFERROR(B20*(VLOOKUP(B18,E15:F17,2,0)),16666)</f>
        <v>0</v>
      </c>
      <c r="C40" s="107"/>
    </row>
    <row r="41" spans="1:3" ht="93" customHeight="1" x14ac:dyDescent="0.2">
      <c r="A41" s="34" t="s">
        <v>123</v>
      </c>
      <c r="B41" s="108"/>
      <c r="C41" s="109"/>
    </row>
    <row r="42" spans="1:3" ht="211.5" customHeight="1" x14ac:dyDescent="0.2">
      <c r="A42" s="34" t="s">
        <v>66</v>
      </c>
      <c r="B42" s="103"/>
      <c r="C42" s="104"/>
    </row>
    <row r="45" spans="1:3" ht="26" x14ac:dyDescent="0.2">
      <c r="A45" s="92" t="s">
        <v>168</v>
      </c>
      <c r="B45" s="92"/>
      <c r="C45" s="92"/>
    </row>
    <row r="46" spans="1:3" x14ac:dyDescent="0.2">
      <c r="A46" s="93" t="s">
        <v>169</v>
      </c>
      <c r="B46" s="93"/>
      <c r="C46" s="93"/>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0" t="s">
        <v>67</v>
      </c>
      <c r="B1" s="70"/>
      <c r="C1" s="70"/>
    </row>
    <row r="2" spans="1:3" ht="16" x14ac:dyDescent="0.2">
      <c r="A2" s="20" t="s">
        <v>11</v>
      </c>
      <c r="B2" s="90" t="str">
        <f>'AUTOS NOTA 324-478'!B2:C2</f>
        <v>SINIESTRO   APL</v>
      </c>
      <c r="C2" s="91"/>
    </row>
    <row r="3" spans="1:3" ht="16" x14ac:dyDescent="0.2">
      <c r="A3" s="5" t="s">
        <v>1</v>
      </c>
      <c r="B3" s="58" t="str">
        <f>'AUTOS  NOTA 322'!B2:C2</f>
        <v>11001310304220250022400</v>
      </c>
      <c r="C3" s="58"/>
    </row>
    <row r="4" spans="1:3" ht="16" x14ac:dyDescent="0.2">
      <c r="A4" s="5" t="s">
        <v>2</v>
      </c>
      <c r="B4" s="58" t="str">
        <f>'AUTOS  NOTA 322'!B3:C3</f>
        <v>JUZGADO CUARENTA Y DOS CIVIL DEL CIRCUITO DE BOGOTÁ</v>
      </c>
      <c r="C4" s="58"/>
    </row>
    <row r="5" spans="1:3" ht="16" x14ac:dyDescent="0.2">
      <c r="A5" s="5" t="s">
        <v>3</v>
      </c>
      <c r="B5" s="58" t="str">
        <f>'AUTOS  NOTA 322'!B4:C4</f>
        <v>ALLIANZ SEGUROS SA, TRANSPORTES LA ESPERANZA SA Y WILMER YESID GONZALES AREVALO</v>
      </c>
      <c r="C5" s="58"/>
    </row>
    <row r="6" spans="1:3" ht="15" customHeight="1" x14ac:dyDescent="0.2">
      <c r="A6" s="5" t="s">
        <v>4</v>
      </c>
      <c r="B6" s="58" t="str">
        <f>'AUTOS  NOTA 322'!B5:C5</f>
        <v>ADRIANA MARCELA GUZMÁN MELO EN REPRESENTACION DE SU HIJA MENOR DANNA SOFIA MARTINEZ GUZMAN (FECHA DE NACIMIENTO 30/07/2007), MARIA DURLEY JIMENEZ EN SU CALIDAD DE COMPAÑERA PERMANENTE Y EN REPRESENTACION DE SU HIJAMENOR DE EDAD LUCIANA MARTÍNEZ JIMÉNEZ (31/12/2017)</v>
      </c>
      <c r="C6" s="58"/>
    </row>
    <row r="7" spans="1:3" ht="15" customHeight="1" x14ac:dyDescent="0.2">
      <c r="A7" s="5" t="s">
        <v>5</v>
      </c>
      <c r="B7" s="58" t="str">
        <f>'AUTOS  NOTA 322'!B6:C6</f>
        <v>DEMANDA DIRECTA</v>
      </c>
      <c r="C7" s="58"/>
    </row>
    <row r="8" spans="1:3" ht="15" customHeight="1" x14ac:dyDescent="0.2">
      <c r="A8" s="29" t="s">
        <v>101</v>
      </c>
      <c r="B8" s="58" t="str">
        <f>'AUTOS  NOTA 322'!B7:C8</f>
        <v>DIEGO FERNANDO MARTINEZ VARGAS</v>
      </c>
      <c r="C8" s="58"/>
    </row>
    <row r="9" spans="1:3" ht="19" customHeight="1" x14ac:dyDescent="0.2">
      <c r="A9" s="5" t="s">
        <v>102</v>
      </c>
      <c r="B9" s="58" t="s">
        <v>57</v>
      </c>
      <c r="C9" s="58"/>
    </row>
    <row r="10" spans="1:3" ht="16" x14ac:dyDescent="0.2">
      <c r="A10" s="7" t="s">
        <v>64</v>
      </c>
      <c r="B10" s="116">
        <f>'AUTOS NOTA 324-478'!B20:C20</f>
        <v>0</v>
      </c>
      <c r="C10" s="116"/>
    </row>
    <row r="11" spans="1:3" ht="16" x14ac:dyDescent="0.2">
      <c r="A11" s="7" t="s">
        <v>116</v>
      </c>
      <c r="B11" s="117">
        <f>'AUTOS NOTA 324-478'!B40:C40</f>
        <v>0</v>
      </c>
      <c r="C11" s="58"/>
    </row>
    <row r="12" spans="1:3" ht="32" x14ac:dyDescent="0.2">
      <c r="A12" s="7" t="s">
        <v>68</v>
      </c>
      <c r="B12" s="114"/>
      <c r="C12" s="115"/>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0" t="s">
        <v>131</v>
      </c>
      <c r="B1" s="70"/>
      <c r="C1" s="70"/>
    </row>
    <row r="2" spans="1:3" ht="16" x14ac:dyDescent="0.2">
      <c r="A2" s="40" t="s">
        <v>11</v>
      </c>
      <c r="B2" s="90" t="str">
        <f>'AUTOS NOTA 321'!B2:C2</f>
        <v>SINIESTRO   APL</v>
      </c>
      <c r="C2" s="91"/>
    </row>
    <row r="3" spans="1:3" ht="16" x14ac:dyDescent="0.2">
      <c r="A3" s="5" t="s">
        <v>1</v>
      </c>
      <c r="B3" s="58" t="str">
        <f>'AUTOS  NOTA 322'!B2:C2</f>
        <v>11001310304220250022400</v>
      </c>
      <c r="C3" s="58"/>
    </row>
    <row r="4" spans="1:3" ht="16" x14ac:dyDescent="0.2">
      <c r="A4" s="5" t="s">
        <v>2</v>
      </c>
      <c r="B4" s="58" t="str">
        <f>'AUTOS  NOTA 322'!B3:C3</f>
        <v>JUZGADO CUARENTA Y DOS CIVIL DEL CIRCUITO DE BOGOTÁ</v>
      </c>
      <c r="C4" s="58"/>
    </row>
    <row r="5" spans="1:3" ht="16" x14ac:dyDescent="0.2">
      <c r="A5" s="5" t="s">
        <v>3</v>
      </c>
      <c r="B5" s="58" t="str">
        <f>'AUTOS  NOTA 322'!B4:C4</f>
        <v>ALLIANZ SEGUROS SA, TRANSPORTES LA ESPERANZA SA Y WILMER YESID GONZALES AREVALO</v>
      </c>
      <c r="C5" s="58"/>
    </row>
    <row r="6" spans="1:3" ht="16" x14ac:dyDescent="0.2">
      <c r="A6" s="5" t="s">
        <v>4</v>
      </c>
      <c r="B6" s="58" t="str">
        <f>'AUTOS  NOTA 322'!B5:C5</f>
        <v>ADRIANA MARCELA GUZMÁN MELO EN REPRESENTACION DE SU HIJA MENOR DANNA SOFIA MARTINEZ GUZMAN (FECHA DE NACIMIENTO 30/07/2007), MARIA DURLEY JIMENEZ EN SU CALIDAD DE COMPAÑERA PERMANENTE Y EN REPRESENTACION DE SU HIJAMENOR DE EDAD LUCIANA MARTÍNEZ JIMÉNEZ (31/12/2017)</v>
      </c>
      <c r="C6" s="58"/>
    </row>
    <row r="7" spans="1:3" ht="16" x14ac:dyDescent="0.2">
      <c r="A7" s="5" t="s">
        <v>5</v>
      </c>
      <c r="B7" s="58" t="str">
        <f>'AUTOS  NOTA 322'!B6:C6</f>
        <v>DEMANDA DIRECTA</v>
      </c>
      <c r="C7" s="58"/>
    </row>
    <row r="8" spans="1:3" ht="16" x14ac:dyDescent="0.2">
      <c r="A8" s="5" t="s">
        <v>102</v>
      </c>
      <c r="B8" s="58" t="str">
        <f>'AUTOS NOTA 324-478'!B18:C18</f>
        <v>PROBABLE</v>
      </c>
      <c r="C8" s="58"/>
    </row>
    <row r="9" spans="1:3" ht="16" x14ac:dyDescent="0.2">
      <c r="A9" s="7" t="s">
        <v>64</v>
      </c>
      <c r="B9" s="116">
        <f>'AUTOS NOTA 324-478'!B20:C20</f>
        <v>0</v>
      </c>
      <c r="C9" s="116"/>
    </row>
    <row r="10" spans="1:3" ht="16" x14ac:dyDescent="0.2">
      <c r="A10" s="5" t="s">
        <v>132</v>
      </c>
      <c r="B10" s="119">
        <v>0</v>
      </c>
      <c r="C10" s="119"/>
    </row>
    <row r="11" spans="1:3" ht="30" customHeight="1" x14ac:dyDescent="0.2">
      <c r="A11" s="5" t="s">
        <v>192</v>
      </c>
      <c r="B11" s="58"/>
      <c r="C11" s="58"/>
    </row>
    <row r="12" spans="1:3" ht="16" x14ac:dyDescent="0.2">
      <c r="A12" s="5" t="s">
        <v>194</v>
      </c>
      <c r="B12" s="118"/>
      <c r="C12" s="118"/>
    </row>
    <row r="13" spans="1:3" ht="16" x14ac:dyDescent="0.2">
      <c r="A13" s="5" t="s">
        <v>195</v>
      </c>
      <c r="B13" s="58"/>
      <c r="C13" s="58"/>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0" t="s">
        <v>133</v>
      </c>
      <c r="B1" s="70"/>
      <c r="C1" s="70"/>
    </row>
    <row r="2" spans="1:6" ht="16" x14ac:dyDescent="0.2">
      <c r="A2" s="20" t="s">
        <v>11</v>
      </c>
      <c r="B2" s="90" t="str">
        <f>'AUTOS NOTA 321'!B2:C2</f>
        <v>SINIESTRO   APL</v>
      </c>
      <c r="C2" s="91"/>
    </row>
    <row r="3" spans="1:6" ht="16" x14ac:dyDescent="0.2">
      <c r="A3" s="5" t="s">
        <v>1</v>
      </c>
      <c r="B3" s="58" t="str">
        <f>'AUTOS  NOTA 322'!B2:C2</f>
        <v>11001310304220250022400</v>
      </c>
      <c r="C3" s="58"/>
    </row>
    <row r="4" spans="1:6" ht="16" x14ac:dyDescent="0.2">
      <c r="A4" s="5" t="s">
        <v>2</v>
      </c>
      <c r="B4" s="58" t="str">
        <f>'AUTOS  NOTA 322'!B3:C3</f>
        <v>JUZGADO CUARENTA Y DOS CIVIL DEL CIRCUITO DE BOGOTÁ</v>
      </c>
      <c r="C4" s="58"/>
    </row>
    <row r="5" spans="1:6" ht="15" customHeight="1" x14ac:dyDescent="0.2">
      <c r="A5" s="5" t="s">
        <v>3</v>
      </c>
      <c r="B5" s="58" t="str">
        <f>'AUTOS  NOTA 322'!B4:C4</f>
        <v>ALLIANZ SEGUROS SA, TRANSPORTES LA ESPERANZA SA Y WILMER YESID GONZALES AREVALO</v>
      </c>
      <c r="C5" s="58"/>
    </row>
    <row r="6" spans="1:6" ht="15" customHeight="1" x14ac:dyDescent="0.2">
      <c r="A6" s="5" t="s">
        <v>4</v>
      </c>
      <c r="B6" s="58" t="str">
        <f>'AUTOS  NOTA 322'!B5:C5</f>
        <v>ADRIANA MARCELA GUZMÁN MELO EN REPRESENTACION DE SU HIJA MENOR DANNA SOFIA MARTINEZ GUZMAN (FECHA DE NACIMIENTO 30/07/2007), MARIA DURLEY JIMENEZ EN SU CALIDAD DE COMPAÑERA PERMANENTE Y EN REPRESENTACION DE SU HIJAMENOR DE EDAD LUCIANA MARTÍNEZ JIMÉNEZ (31/12/2017)</v>
      </c>
      <c r="C6" s="58"/>
    </row>
    <row r="7" spans="1:6" ht="16" x14ac:dyDescent="0.2">
      <c r="A7" s="5" t="s">
        <v>5</v>
      </c>
      <c r="B7" s="58" t="str">
        <f>'AUTOS  NOTA 322'!B6:C6</f>
        <v>DEMANDA DIRECTA</v>
      </c>
      <c r="C7" s="58"/>
    </row>
    <row r="8" spans="1:6" ht="16" x14ac:dyDescent="0.2">
      <c r="A8" s="5" t="s">
        <v>134</v>
      </c>
      <c r="B8" s="120">
        <f>'AUTOS NOTA 324-478'!B20:C20</f>
        <v>0</v>
      </c>
      <c r="C8" s="120"/>
    </row>
    <row r="9" spans="1:6" ht="16" x14ac:dyDescent="0.2">
      <c r="A9" s="5" t="s">
        <v>135</v>
      </c>
      <c r="B9" s="58"/>
      <c r="C9" s="58"/>
    </row>
    <row r="10" spans="1:6" ht="111" customHeight="1" x14ac:dyDescent="0.2">
      <c r="A10" s="5" t="s">
        <v>136</v>
      </c>
      <c r="B10" s="58"/>
      <c r="C10" s="58"/>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137</v>
      </c>
      <c r="B13" s="123"/>
      <c r="C13" s="123"/>
    </row>
    <row r="14" spans="1:6" ht="16" x14ac:dyDescent="0.2">
      <c r="A14" s="37" t="s">
        <v>60</v>
      </c>
      <c r="B14" s="97" t="s">
        <v>61</v>
      </c>
      <c r="C14" s="98"/>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105"/>
      <c r="B17" s="35" t="s">
        <v>54</v>
      </c>
      <c r="C17" s="30">
        <v>1000000000</v>
      </c>
    </row>
    <row r="18" spans="1:3" ht="16" x14ac:dyDescent="0.2">
      <c r="A18" s="106"/>
      <c r="B18" s="35" t="s">
        <v>55</v>
      </c>
      <c r="C18" s="30">
        <v>0</v>
      </c>
    </row>
    <row r="19" spans="1:3" x14ac:dyDescent="0.2">
      <c r="A19" s="106"/>
      <c r="B19" s="99" t="s">
        <v>56</v>
      </c>
      <c r="C19" s="100"/>
    </row>
    <row r="20" spans="1:3" ht="16" x14ac:dyDescent="0.2">
      <c r="A20" s="106"/>
      <c r="B20" s="35" t="s">
        <v>98</v>
      </c>
      <c r="C20" s="30">
        <v>0</v>
      </c>
    </row>
    <row r="21" spans="1:3" ht="32" x14ac:dyDescent="0.2">
      <c r="A21" s="106"/>
      <c r="B21" s="35" t="s">
        <v>100</v>
      </c>
      <c r="C21" s="30">
        <v>0</v>
      </c>
    </row>
    <row r="22" spans="1:3" x14ac:dyDescent="0.2">
      <c r="A22" s="106"/>
      <c r="B22" s="99" t="s">
        <v>121</v>
      </c>
      <c r="C22" s="100"/>
    </row>
    <row r="23" spans="1:3" ht="16" x14ac:dyDescent="0.2">
      <c r="A23" s="106"/>
      <c r="B23" s="35" t="s">
        <v>130</v>
      </c>
      <c r="C23" s="30">
        <v>0</v>
      </c>
    </row>
    <row r="24" spans="1:3" ht="16" x14ac:dyDescent="0.2">
      <c r="A24" s="106"/>
      <c r="B24" s="35" t="s">
        <v>54</v>
      </c>
      <c r="C24" s="30">
        <v>0</v>
      </c>
    </row>
    <row r="25" spans="1:3" ht="16" x14ac:dyDescent="0.2">
      <c r="A25" s="106"/>
      <c r="B25" s="35" t="s">
        <v>55</v>
      </c>
      <c r="C25" s="30">
        <v>0</v>
      </c>
    </row>
    <row r="26" spans="1:3" x14ac:dyDescent="0.2">
      <c r="A26" s="106"/>
      <c r="B26" s="99" t="s">
        <v>122</v>
      </c>
      <c r="C26" s="100"/>
    </row>
    <row r="27" spans="1:3" x14ac:dyDescent="0.2">
      <c r="A27" s="106"/>
      <c r="B27" s="35"/>
      <c r="C27" s="30"/>
    </row>
    <row r="28" spans="1:3" ht="16" x14ac:dyDescent="0.2">
      <c r="A28" s="106"/>
      <c r="B28" s="35" t="s">
        <v>54</v>
      </c>
      <c r="C28" s="30">
        <v>0</v>
      </c>
    </row>
    <row r="29" spans="1:3" ht="16" x14ac:dyDescent="0.2">
      <c r="A29" s="106"/>
      <c r="B29" s="35" t="s">
        <v>55</v>
      </c>
      <c r="C29" s="30">
        <v>0</v>
      </c>
    </row>
    <row r="30" spans="1:3" x14ac:dyDescent="0.2">
      <c r="A30" s="106"/>
      <c r="B30" s="99" t="s">
        <v>114</v>
      </c>
      <c r="C30" s="100"/>
    </row>
    <row r="31" spans="1:3" ht="16" x14ac:dyDescent="0.2">
      <c r="A31" s="106"/>
      <c r="B31" s="35" t="s">
        <v>125</v>
      </c>
      <c r="C31" s="31">
        <v>1</v>
      </c>
    </row>
    <row r="32" spans="1:3" ht="16" x14ac:dyDescent="0.2">
      <c r="A32" s="106"/>
      <c r="B32" s="35" t="s">
        <v>115</v>
      </c>
      <c r="C32" s="32">
        <v>0</v>
      </c>
    </row>
    <row r="33" spans="1:3" ht="16" x14ac:dyDescent="0.2">
      <c r="A33" s="106"/>
      <c r="B33" s="35" t="s">
        <v>129</v>
      </c>
      <c r="C33" s="31">
        <v>1</v>
      </c>
    </row>
    <row r="34" spans="1:3" ht="16" x14ac:dyDescent="0.2">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2025-08-27T21:40:44Z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