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9"/>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154" documentId="8_{AFE18957-500A-41BF-9249-D6139AE5586C}" xr6:coauthVersionLast="47" xr6:coauthVersionMax="47" xr10:uidLastSave="{DEDF1620-0BBB-48B0-9DC3-B69A9EF2DF3B}"/>
  <bookViews>
    <workbookView xWindow="-120" yWindow="-120" windowWidth="20730" windowHeight="1116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1" l="1"/>
  <c r="B6" i="11"/>
  <c r="B17" i="11"/>
  <c r="B28" i="11" s="1"/>
  <c r="C11" i="11"/>
  <c r="C10" i="11"/>
  <c r="B7" i="10"/>
  <c r="B7" i="14"/>
  <c r="B6" i="14"/>
  <c r="B5" i="14"/>
  <c r="B4" i="14"/>
  <c r="B3" i="14"/>
  <c r="B2" i="14"/>
  <c r="B4" i="11"/>
  <c r="B5" i="11"/>
  <c r="B7" i="11"/>
  <c r="B3" i="11"/>
  <c r="B4" i="10"/>
  <c r="B5" i="10"/>
  <c r="B6" i="10"/>
  <c r="B3" i="10"/>
</calcChain>
</file>

<file path=xl/sharedStrings.xml><?xml version="1.0" encoding="utf-8"?>
<sst xmlns="http://schemas.openxmlformats.org/spreadsheetml/2006/main" count="196" uniqueCount="155">
  <si>
    <t>SOLICITUD DE ANTECEDENTES -ABOGADO EXTERNO-</t>
  </si>
  <si>
    <t>Radicado(23 digitos)</t>
  </si>
  <si>
    <t>76001310501120240051900</t>
  </si>
  <si>
    <t>Juzgado</t>
  </si>
  <si>
    <t>011 LABORAL CIRCUITO CALI</t>
  </si>
  <si>
    <t>Demandado</t>
  </si>
  <si>
    <t>COLFONDOS Y OTRO</t>
  </si>
  <si>
    <t xml:space="preserve">Demandante </t>
  </si>
  <si>
    <t>JESUS MARIA DE LA PEÑA MARCHENA. C.C: 8.716.354</t>
  </si>
  <si>
    <t>Tipo de vinculacion compañía</t>
  </si>
  <si>
    <t>DEMANDA DIRECTA</t>
  </si>
  <si>
    <t>Nombre de lesionado o muerto (s)</t>
  </si>
  <si>
    <t>N/A</t>
  </si>
  <si>
    <t>Fecha de los hechos</t>
  </si>
  <si>
    <t>01/07/1997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</si>
  <si>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</si>
  <si>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</si>
  <si>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</si>
  <si>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</si>
  <si>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</si>
  <si>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JESUS MARIA DE LA PEÑA MARCHENA, IDENTIFICADO CON LA C.C: 8.716.354, NACIÓ EL 11/08/1958, INDICA QUE INICIO SU VIDA LABORAL DESDE EL 1 DE JUNIO DE 1997 AFILIANDOSE A COLFONDOS S.A, SIN EMBARGO INDICA QUE ESTA AFILIACIÓN SE DIO SIN SUMINISTRARLE INFORMACIÓN ACERCA DE LAS VENTAJAS, DESVENTAJAS, CARACTERISTICAS Y RIESGOS DEL RAIS, SIN REALIZAR UNA PROYECCION DE SU POSIBLE MESADA PENSIONAL, SIN EXPONER LAS REGLAS APLICABLES PARA SU PENSIÓN EN EL RAIS Y SIN INFORMAR LA POSIBILIDAD DE TRASLADARSE DE REGIMEN PENSIONAL ANTES DE CUMPLIR LOS 52 AÑOS DE EDAD. COMO CONSECUENCIA DE LO ANTERIOR, EL DEMANDANTE MANIFIESTA QUE SUFRIÓ PERJUICIOS DERIVADOS DE LA OMISIÓN AL DEBER DE INFORMACIÓN, AFECTANDO SU MESADA PENSIONAL, SU SALUD Y SU PROYECTO DE VIDA A RAIZ DE LA MESADA INFERIOR QUE RECIBE EN EL RAIS. FINALMENTE El 30 DE SEPTIEMBRE DE 2024 EL DEMANDANTE PRESENTÓ RECLAMACIÓN ANTE COLFONDOS SOLICITANDO EL TRASLADO A COLPENSIONES, SIN EMBARGO COLFONDOS NO DIO RESPUESTA.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</si>
  <si>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</si>
  <si>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</si>
  <si>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</si>
  <si>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</si>
  <si>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</si>
  <si>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</si>
  <si>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</si>
  <si>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</si>
  <si>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</si>
  <si>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</si>
  <si>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</si>
  <si>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</si>
  <si>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</si>
  <si>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</si>
  <si>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</si>
  <si>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</si>
  <si>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06/06/2025 (notificación mediante estado)</t>
  </si>
  <si>
    <t xml:space="preserve">Fecha de contestacion </t>
  </si>
  <si>
    <t>25/06/2025</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</si>
  <si>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</si>
  <si>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</si>
  <si>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</si>
  <si>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</si>
  <si>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</si>
  <si>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</si>
  <si>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</si>
  <si>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</si>
  <si>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</si>
  <si>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</si>
  <si>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</si>
  <si>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</si>
  <si>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</si>
  <si>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</si>
  <si>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</si>
  <si>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</si>
  <si>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</si>
  <si>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</si>
  <si>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</si>
  <si>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</si>
  <si>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</si>
  <si>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</si>
  <si>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</si>
  <si>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</si>
  <si>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</si>
  <si>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</si>
  <si>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</si>
  <si>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</si>
  <si>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</si>
  <si>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</si>
  <si>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</si>
  <si>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</si>
  <si>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</si>
  <si>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</si>
  <si>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</si>
  <si>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</si>
  <si>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</si>
  <si>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</si>
  <si>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</si>
  <si>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</si>
  <si>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</si>
  <si>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</si>
  <si>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</si>
  <si>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</si>
  <si>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</si>
  <si>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</si>
  <si>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AJR2872</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</si>
  <si>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</si>
  <si>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</si>
  <si>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</si>
  <si>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</si>
  <si>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</si>
  <si>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</si>
  <si>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se vinculó al RAIS desde el 01 de julio de 1997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</si>
  <si>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</si>
  <si>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</si>
  <si>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</si>
  <si>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</si>
  <si>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</si>
  <si>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</si>
  <si>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</si>
  <si>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</si>
  <si>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</si>
  <si>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</si>
  <si>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FALTA DE LEGITIMACIÓN EN LA CAUSA POR PASIVA DE ALLIANZ SEGUROS DE VIDA S.A. E INDEBIDA INTEGRACIÓN DE LA ASEGURADORA EN CALIDAD DE LITISCONSORTE NECESARIO 
2. AL NO EXISTIR CONDENA EN CONTRA DE ALLIANZ SEGUROS DE VIDA S.A., LAS AGENCIAS EN DERECHO A FAVOR DE LA ASEGURADORA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12. LA INDEMNIZACIÓN PLENA DE PERJUICIOS ESTÁ A CARGO ÚNICA Y EXCLUSIVAMENTE DE LAS AFP QUE INCUMPLIERON EL DEBER DE INFORMACIÓN, DE CONFORMIDAD CON LO PRECEPTUADO POR LA CORTE SUPREMA DE JUSTICIA.      
13. EL RECONOCIMIENTO Y PAGO DE LA PRESTACIÓN ECONÓMICA ES UN NUEVO ACTO JURÍDICO QUE DA POR SUPERADA Y SUBSANADA LA POSIBLE FALTA INFORMACIÓN AL MOMENTO DEL TRASLADO  
14.  PRESCRIPCION DE LA ACCIÓN PARA SOLICITAR EL RECONOCIMIENTO Y PAGO DE PERJUICIOS A CARGO DE LOS FONDOS DE PENSIONES   
15. IMPROCEDENCIA DE LA DECLARATORIA DE INEFICACIA DE TRASLADO CUANDO EL DEMANDANTE YA OSTENTA LA CALIDAD DE PENSIONADO EN EL RAIS.  
16. AFILIACIÓN LIBRE Y ESPONTÁNEA DEL SEÑOR JESUS MARIA DE LA PEÑA MARCHENA AL RÉGIMEN DE AHORRO INDIVIDUAL CON SOLIDARIDAD
17.ERROR DE DERECHO NO VICIA EL CONSENTIMIENTO
18.PROHIBICIÓN DEL TRASLADO DEL RÉGIMEN DE AHORRO INDIVIDUAL CON SOLIDARIDAD AL RÉGIMEN DE PRIMA MEDIA CON PRESTACIÓN DEFINIDA  
19. EL TRASLADO ENTRE ADMINISTRADORAS DEL RAIS DENOTA LA VOLUNTAD DEL AFILIADO DE PERMANECER EN EL RÉGIMEN DE AHORRO INDIVIDUAL CON SOLIDARIDAD Y CONSIGO, SE CONFIGURA UN ACTO DE RELACIONAMIENTO QUE PRESUPONE EL CONOCIMIENTO DEL FUNCIONAMIENTO DE DICHO RÉGIMEN    
20. INEXISTENCIA DE LA OBLIGACIÓN DE DEVOLVER EL SEGURO PREVISIONAL CUANDO SE DECLARA LA NULIDAD Y/O INEFICACIA DE LA AFILIACIÓN POR FALTA DE CAUSA Y PORQUE AFECTA DERECHOS DE TERCEROS DE BUENA FE 
21. BUENA FE 
22. GENÉRICA O INNOMINADA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</si>
  <si>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</si>
  <si>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</si>
  <si>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</si>
  <si>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</si>
  <si>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</si>
  <si>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</si>
  <si>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</si>
  <si>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</si>
  <si>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</si>
  <si>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</si>
  <si>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</si>
  <si>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</si>
  <si>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</si>
  <si>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</si>
  <si>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</si>
  <si>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</si>
  <si>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</si>
  <si>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</si>
  <si>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LLAMADA EN GARANTIA</t>
  </si>
  <si>
    <t>OCURRENCIA</t>
  </si>
  <si>
    <t>CEDIDO</t>
  </si>
  <si>
    <t>FACULTATIVO</t>
  </si>
  <si>
    <t xml:space="preserve">Objetado por la Compañía </t>
  </si>
  <si>
    <t>EVENTUAL GENERALES</t>
  </si>
  <si>
    <t xml:space="preserve">Ocupado-trabajador cuenta ajena </t>
  </si>
  <si>
    <t xml:space="preserve">Ciclista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</si>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</sst>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9" fillId="0" borderId="2" xfId="0" applyNumberFormat="1" applyFont="1" applyBorder="1" applyAlignment="1">
      <alignment horizontal="left"/>
    </xf>
    <xf numFmtId="0" fontId="9" fillId="0" borderId="15" xfId="0" applyFont="1" applyBorder="1" applyAlignment="1">
      <alignment horizontal="left"/>
    </xf>
    <xf numFmtId="0" fontId="9" fillId="0" borderId="3" xfId="0" applyFont="1" applyBorder="1" applyAlignment="1">
      <alignment horizontal="left"/>
    </xf>
    <xf numFmtId="0" fontId="2" fillId="0" borderId="1" xfId="0" applyFont="1" applyBorder="1" applyAlignment="1">
      <alignment horizontal="justify" vertical="top" wrapText="1"/>
    </xf>
    <xf numFmtId="0" fontId="0" fillId="0" borderId="1" xfId="0" applyBorder="1" applyAlignment="1">
      <alignment horizontal="justify"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zoomScale="70" zoomScaleNormal="70" workbookViewId="0">
      <selection activeCell="B5" sqref="B5:C5"/>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9" t="s">
        <v>10</v>
      </c>
      <c r="C6" s="39"/>
    </row>
    <row r="7" spans="1:3">
      <c r="A7" s="5" t="s">
        <v>11</v>
      </c>
      <c r="B7" s="39" t="s">
        <v>12</v>
      </c>
      <c r="C7" s="39"/>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8" t="s">
        <v>19</v>
      </c>
      <c r="B12" s="39" t="s">
        <v>20</v>
      </c>
      <c r="C12" s="39"/>
    </row>
    <row r="13" spans="1:3" ht="30" customHeight="1">
      <c r="A13" s="38"/>
      <c r="B13" s="39"/>
      <c r="C13" s="39"/>
    </row>
    <row r="14" spans="1:3" ht="73.5" customHeight="1">
      <c r="A14" s="38"/>
      <c r="B14" s="39"/>
      <c r="C14" s="39"/>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9" t="s">
        <v>30</v>
      </c>
      <c r="C24" s="39"/>
    </row>
    <row r="25" spans="1:3">
      <c r="A25" s="5" t="s">
        <v>31</v>
      </c>
      <c r="B25" s="39" t="s">
        <v>32</v>
      </c>
      <c r="C25" s="39"/>
    </row>
    <row r="26" spans="1:3">
      <c r="A26" s="5" t="s">
        <v>33</v>
      </c>
      <c r="B26" s="39" t="s">
        <v>34</v>
      </c>
      <c r="C26" s="39"/>
    </row>
    <row r="27" spans="1:3">
      <c r="A27" s="5" t="s">
        <v>35</v>
      </c>
      <c r="B27" s="35">
        <v>45967</v>
      </c>
      <c r="C27" s="36"/>
    </row>
    <row r="28" spans="1:3">
      <c r="A28" s="5" t="s">
        <v>36</v>
      </c>
      <c r="B28" s="35" t="s">
        <v>37</v>
      </c>
      <c r="C28" s="36"/>
    </row>
    <row r="29" spans="1:3">
      <c r="A29" s="5" t="s">
        <v>38</v>
      </c>
      <c r="B29" s="35" t="s">
        <v>39</v>
      </c>
      <c r="C29" s="37"/>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topLeftCell="B7"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40</v>
      </c>
      <c r="B1" s="64"/>
      <c r="C1" s="64"/>
    </row>
    <row r="2" spans="1:3">
      <c r="A2" s="13" t="s">
        <v>41</v>
      </c>
      <c r="B2" s="65" t="s">
        <v>42</v>
      </c>
      <c r="C2" s="66"/>
    </row>
    <row r="3" spans="1:3">
      <c r="A3" s="5" t="s">
        <v>1</v>
      </c>
      <c r="B3" s="39" t="str">
        <f>'GENERALES NOTA 322'!B2:C2</f>
        <v>76001310501120240051900</v>
      </c>
      <c r="C3" s="39"/>
    </row>
    <row r="4" spans="1:3">
      <c r="A4" s="5" t="s">
        <v>3</v>
      </c>
      <c r="B4" s="39" t="str">
        <f>'GENERALES NOTA 322'!B3:C3</f>
        <v>011 LABORAL CIRCUITO CALI</v>
      </c>
      <c r="C4" s="39"/>
    </row>
    <row r="5" spans="1:3">
      <c r="A5" s="5" t="s">
        <v>5</v>
      </c>
      <c r="B5" s="39" t="str">
        <f>'GENERALES NOTA 322'!B4:C4</f>
        <v>COLFONDOS Y OTRO</v>
      </c>
      <c r="C5" s="39"/>
    </row>
    <row r="6" spans="1:3">
      <c r="A6" s="5" t="s">
        <v>7</v>
      </c>
      <c r="B6" s="39" t="str">
        <f>'GENERALES NOTA 322'!B5:C5</f>
        <v>JESUS MARIA DE LA PEÑA MARCHENA. C.C: 8.716.354</v>
      </c>
      <c r="C6" s="39"/>
    </row>
    <row r="7" spans="1:3">
      <c r="A7" s="5" t="s">
        <v>9</v>
      </c>
      <c r="B7" s="39" t="str">
        <f>'GENERALES NOTA 322'!B6:C6</f>
        <v>DEMANDA DIRECTA</v>
      </c>
      <c r="C7" s="39"/>
    </row>
    <row r="8" spans="1:3">
      <c r="A8" s="13" t="s">
        <v>43</v>
      </c>
      <c r="B8" s="39"/>
      <c r="C8" s="39"/>
    </row>
    <row r="9" spans="1:3">
      <c r="A9" s="13" t="s">
        <v>17</v>
      </c>
      <c r="B9" s="39"/>
      <c r="C9" s="39"/>
    </row>
    <row r="10" spans="1:3">
      <c r="A10" s="13" t="s">
        <v>44</v>
      </c>
      <c r="B10" s="65"/>
      <c r="C10" s="67"/>
    </row>
    <row r="11" spans="1:3">
      <c r="A11" s="13" t="s">
        <v>45</v>
      </c>
      <c r="B11" s="65"/>
      <c r="C11" s="66"/>
    </row>
    <row r="12" spans="1:3">
      <c r="A12" s="13" t="s">
        <v>46</v>
      </c>
      <c r="B12" s="52"/>
      <c r="C12" s="53"/>
    </row>
    <row r="13" spans="1:3">
      <c r="A13" s="13" t="s">
        <v>47</v>
      </c>
      <c r="B13" s="39"/>
      <c r="C13" s="39"/>
    </row>
    <row r="14" spans="1:3">
      <c r="A14" s="13" t="s">
        <v>48</v>
      </c>
      <c r="B14" s="39"/>
      <c r="C14" s="39"/>
    </row>
    <row r="15" spans="1:3">
      <c r="A15" s="13" t="s">
        <v>49</v>
      </c>
      <c r="B15" s="39"/>
      <c r="C15" s="39"/>
    </row>
    <row r="16" spans="1:3">
      <c r="A16" s="62" t="s">
        <v>50</v>
      </c>
      <c r="B16" s="39"/>
      <c r="C16" s="39"/>
    </row>
    <row r="17" spans="1:3">
      <c r="A17" s="63"/>
      <c r="B17" s="9" t="s">
        <v>51</v>
      </c>
      <c r="C17" s="10" t="s">
        <v>52</v>
      </c>
    </row>
    <row r="18" spans="1:3">
      <c r="A18" s="63"/>
      <c r="B18" s="11"/>
      <c r="C18" s="11"/>
    </row>
    <row r="19" spans="1:3">
      <c r="A19" s="63"/>
      <c r="B19" s="11"/>
      <c r="C19" s="11"/>
    </row>
    <row r="20" spans="1:3">
      <c r="A20" s="63"/>
      <c r="B20" s="11"/>
      <c r="C20" s="11"/>
    </row>
    <row r="21" spans="1:3">
      <c r="A21" s="13" t="s">
        <v>53</v>
      </c>
      <c r="B21" s="39"/>
      <c r="C21" s="39"/>
    </row>
    <row r="22" spans="1:3">
      <c r="A22" s="13" t="s">
        <v>54</v>
      </c>
      <c r="B22" s="52"/>
      <c r="C22" s="53"/>
    </row>
    <row r="23" spans="1:3">
      <c r="A23" s="13" t="s">
        <v>55</v>
      </c>
      <c r="B23" s="39"/>
      <c r="C23" s="39"/>
    </row>
    <row r="24" spans="1:3">
      <c r="A24" s="13" t="s">
        <v>56</v>
      </c>
      <c r="B24" s="39"/>
      <c r="C24" s="39"/>
    </row>
    <row r="25" spans="1:3">
      <c r="A25" s="13" t="s">
        <v>57</v>
      </c>
      <c r="B25" s="39"/>
      <c r="C25" s="39"/>
    </row>
    <row r="26" spans="1:3">
      <c r="A26" s="12" t="s">
        <v>58</v>
      </c>
      <c r="B26" s="39"/>
      <c r="C26" s="39"/>
    </row>
    <row r="27" spans="1:3">
      <c r="A27" s="61" t="s">
        <v>59</v>
      </c>
      <c r="B27" s="61"/>
      <c r="C27" s="61"/>
    </row>
    <row r="28" spans="1:3" ht="14.45" customHeight="1">
      <c r="A28" s="56" t="s">
        <v>60</v>
      </c>
      <c r="B28" s="57"/>
      <c r="C28" s="31"/>
    </row>
    <row r="29" spans="1:3" ht="14.45" customHeight="1">
      <c r="A29" s="58" t="s">
        <v>61</v>
      </c>
      <c r="B29" s="59"/>
      <c r="C29" s="31"/>
    </row>
    <row r="30" spans="1:3" ht="14.45" customHeight="1">
      <c r="A30" s="58" t="s">
        <v>62</v>
      </c>
      <c r="B30" s="59"/>
      <c r="C30" s="32"/>
    </row>
    <row r="31" spans="1:3" ht="14.45" customHeight="1">
      <c r="A31" s="58" t="s">
        <v>63</v>
      </c>
      <c r="B31" s="59"/>
      <c r="C31" s="31"/>
    </row>
    <row r="32" spans="1:3">
      <c r="A32" s="58" t="s">
        <v>64</v>
      </c>
      <c r="B32" s="59"/>
      <c r="C32" s="31"/>
    </row>
    <row r="33" spans="1:3" ht="14.45" customHeight="1">
      <c r="A33" s="58" t="s">
        <v>65</v>
      </c>
      <c r="B33" s="59"/>
      <c r="C33" s="31"/>
    </row>
    <row r="34" spans="1:3" ht="14.45" customHeight="1">
      <c r="A34" s="58" t="s">
        <v>66</v>
      </c>
      <c r="B34" s="59"/>
      <c r="C34" s="33"/>
    </row>
    <row r="35" spans="1:3">
      <c r="A35" s="56" t="s">
        <v>67</v>
      </c>
      <c r="B35" s="57"/>
      <c r="C35" s="34"/>
    </row>
    <row r="36" spans="1:3">
      <c r="A36" s="60" t="s">
        <v>68</v>
      </c>
      <c r="B36" s="60"/>
      <c r="C36" s="60"/>
    </row>
    <row r="37" spans="1:3">
      <c r="A37" s="54" t="s">
        <v>69</v>
      </c>
      <c r="B37" s="54"/>
      <c r="C37" s="11"/>
    </row>
    <row r="38" spans="1:3">
      <c r="A38" s="54" t="s">
        <v>70</v>
      </c>
      <c r="B38" s="54"/>
      <c r="C38" s="11"/>
    </row>
    <row r="39" spans="1:3">
      <c r="A39" s="54" t="s">
        <v>71</v>
      </c>
      <c r="B39" s="54"/>
      <c r="C39" s="11"/>
    </row>
    <row r="40" spans="1:3">
      <c r="A40" s="54" t="s">
        <v>72</v>
      </c>
      <c r="B40" s="54"/>
      <c r="C40" s="11"/>
    </row>
    <row r="41" spans="1:3">
      <c r="A41" s="54" t="s">
        <v>73</v>
      </c>
      <c r="B41" s="54"/>
      <c r="C41" s="11"/>
    </row>
    <row r="42" spans="1:3">
      <c r="A42" s="54" t="s">
        <v>74</v>
      </c>
      <c r="B42" s="54"/>
      <c r="C42" s="11"/>
    </row>
    <row r="43" spans="1:3">
      <c r="A43" s="54" t="s">
        <v>75</v>
      </c>
      <c r="B43" s="54"/>
      <c r="C43" s="11"/>
    </row>
    <row r="44" spans="1:3">
      <c r="A44" s="54" t="s">
        <v>76</v>
      </c>
      <c r="B44" s="54"/>
      <c r="C44" s="11"/>
    </row>
    <row r="45" spans="1:3">
      <c r="A45" s="54" t="s">
        <v>77</v>
      </c>
      <c r="B45" s="54"/>
      <c r="C45" s="11"/>
    </row>
    <row r="46" spans="1:3">
      <c r="A46" s="54" t="s">
        <v>78</v>
      </c>
      <c r="B46" s="54"/>
      <c r="C46" s="11"/>
    </row>
    <row r="47" spans="1:3">
      <c r="A47" s="54" t="s">
        <v>79</v>
      </c>
      <c r="B47" s="54"/>
      <c r="C47" s="11"/>
    </row>
    <row r="48" spans="1:3">
      <c r="A48" s="54" t="s">
        <v>80</v>
      </c>
      <c r="B48" s="54"/>
      <c r="C48" s="11"/>
    </row>
    <row r="49" spans="1:3">
      <c r="A49" s="54" t="s">
        <v>81</v>
      </c>
      <c r="B49" s="54"/>
      <c r="C49" s="11"/>
    </row>
    <row r="50" spans="1:3">
      <c r="A50" s="54" t="s">
        <v>82</v>
      </c>
      <c r="B50" s="54"/>
      <c r="C50" s="11"/>
    </row>
    <row r="51" spans="1:3">
      <c r="A51" s="54" t="s">
        <v>83</v>
      </c>
      <c r="B51" s="54"/>
      <c r="C51" s="11"/>
    </row>
    <row r="52" spans="1:3">
      <c r="A52" s="54" t="s">
        <v>84</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topLeftCell="A23"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85</v>
      </c>
      <c r="B1" s="64"/>
      <c r="C1" s="64"/>
    </row>
    <row r="2" spans="1:6">
      <c r="A2" s="20" t="s">
        <v>41</v>
      </c>
      <c r="B2" s="72" t="s">
        <v>86</v>
      </c>
      <c r="C2" s="73"/>
    </row>
    <row r="3" spans="1:6">
      <c r="A3" s="21" t="s">
        <v>1</v>
      </c>
      <c r="B3" s="74" t="str">
        <f>'GENERALES NOTA 322'!B2:C2</f>
        <v>76001310501120240051900</v>
      </c>
      <c r="C3" s="74"/>
    </row>
    <row r="4" spans="1:6">
      <c r="A4" s="21" t="s">
        <v>3</v>
      </c>
      <c r="B4" s="74" t="str">
        <f>'GENERALES NOTA 322'!B3:C3</f>
        <v>011 LABORAL CIRCUITO CALI</v>
      </c>
      <c r="C4" s="74"/>
    </row>
    <row r="5" spans="1:6">
      <c r="A5" s="21" t="s">
        <v>5</v>
      </c>
      <c r="B5" s="74" t="str">
        <f>'GENERALES NOTA 322'!B4:C4</f>
        <v>COLFONDOS Y OTRO</v>
      </c>
      <c r="C5" s="74"/>
    </row>
    <row r="6" spans="1:6" ht="14.45" customHeight="1">
      <c r="A6" s="21" t="s">
        <v>7</v>
      </c>
      <c r="B6" s="74" t="str">
        <f>'GENERALES NOTA 322'!B5:C5</f>
        <v>JESUS MARIA DE LA PEÑA MARCHENA. C.C: 8.716.354</v>
      </c>
      <c r="C6" s="74"/>
    </row>
    <row r="7" spans="1:6">
      <c r="A7" s="21" t="s">
        <v>9</v>
      </c>
      <c r="B7" s="74" t="str">
        <f>'GENERALES NOTA 322'!B6:C6</f>
        <v>DEMANDA DIRECTA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87</v>
      </c>
      <c r="C13" s="24"/>
    </row>
    <row r="14" spans="1:6">
      <c r="A14" s="75"/>
      <c r="B14" s="22" t="s">
        <v>88</v>
      </c>
      <c r="C14" s="24"/>
      <c r="E14" t="s">
        <v>89</v>
      </c>
      <c r="F14" s="17">
        <v>0.7</v>
      </c>
    </row>
    <row r="15" spans="1:6">
      <c r="A15" s="23" t="s">
        <v>90</v>
      </c>
      <c r="B15" s="72" t="s">
        <v>91</v>
      </c>
      <c r="C15" s="73"/>
    </row>
    <row r="16" spans="1:6" ht="15" customHeight="1">
      <c r="A16" s="21" t="s">
        <v>92</v>
      </c>
      <c r="B16" s="70" t="s">
        <v>93</v>
      </c>
      <c r="C16" s="71"/>
    </row>
    <row r="17" spans="1:3" ht="28.5" customHeight="1">
      <c r="A17" s="14" t="s">
        <v>94</v>
      </c>
      <c r="B17" s="80">
        <f>((C19+C20+C22+C23)-C26)*C25*C27</f>
        <v>0</v>
      </c>
      <c r="C17" s="80"/>
    </row>
    <row r="18" spans="1:3">
      <c r="A18" s="23" t="s">
        <v>95</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87</v>
      </c>
      <c r="C22" s="19">
        <v>0</v>
      </c>
    </row>
    <row r="23" spans="1:3" ht="45">
      <c r="A23" s="87"/>
      <c r="B23" s="22" t="s">
        <v>96</v>
      </c>
      <c r="C23" s="19">
        <v>0</v>
      </c>
    </row>
    <row r="24" spans="1:3">
      <c r="A24" s="87"/>
      <c r="B24" s="76" t="s">
        <v>97</v>
      </c>
      <c r="C24" s="77"/>
    </row>
    <row r="25" spans="1:3">
      <c r="A25" s="25"/>
      <c r="B25" s="22" t="s">
        <v>98</v>
      </c>
      <c r="C25" s="26">
        <v>0</v>
      </c>
    </row>
    <row r="26" spans="1:3">
      <c r="A26" s="27"/>
      <c r="B26" s="22" t="s">
        <v>45</v>
      </c>
      <c r="C26" s="28">
        <v>0</v>
      </c>
    </row>
    <row r="27" spans="1:3">
      <c r="A27" s="27"/>
      <c r="B27" s="22" t="s">
        <v>99</v>
      </c>
      <c r="C27" s="26">
        <v>0</v>
      </c>
    </row>
    <row r="28" spans="1:3">
      <c r="A28" s="18" t="s">
        <v>100</v>
      </c>
      <c r="B28" s="80">
        <f>IFERROR(B17*(VLOOKUP(B15,Hoja2!$G$1:$H$6,2,0)),16666)</f>
        <v>16666</v>
      </c>
      <c r="C28" s="80"/>
    </row>
    <row r="29" spans="1:3" ht="30.75" customHeight="1">
      <c r="A29" s="21" t="s">
        <v>101</v>
      </c>
      <c r="B29" s="81" t="s">
        <v>102</v>
      </c>
      <c r="C29" s="82"/>
    </row>
    <row r="30" spans="1:3" ht="30.75">
      <c r="A30" s="21" t="s">
        <v>103</v>
      </c>
      <c r="B30" s="83" t="s">
        <v>104</v>
      </c>
      <c r="C30" s="84"/>
    </row>
    <row r="31" spans="1:3" ht="18.75">
      <c r="A31" s="29" t="s">
        <v>105</v>
      </c>
      <c r="B31" s="29"/>
      <c r="C31" s="29"/>
    </row>
    <row r="32" spans="1:3">
      <c r="A32" s="30" t="s">
        <v>106</v>
      </c>
      <c r="B32" s="85"/>
      <c r="C32" s="85"/>
    </row>
    <row r="33" spans="1:3">
      <c r="A33" s="30" t="s">
        <v>107</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108</v>
      </c>
      <c r="B1" s="64"/>
      <c r="C1" s="64"/>
    </row>
    <row r="2" spans="1:3" ht="17.100000000000001" customHeight="1">
      <c r="A2" s="13" t="s">
        <v>41</v>
      </c>
      <c r="B2" s="65" t="str">
        <f>'[2]AUTOS NOTA 321'!B2:C2</f>
        <v xml:space="preserve">SINIESTRO   LEGIS </v>
      </c>
      <c r="C2" s="66"/>
    </row>
    <row r="3" spans="1:3" ht="15.95" customHeight="1">
      <c r="A3" s="5" t="s">
        <v>1</v>
      </c>
      <c r="B3" s="39" t="str">
        <f>'GENERALES NOTA 322'!B2:C2</f>
        <v>76001310501120240051900</v>
      </c>
      <c r="C3" s="39"/>
    </row>
    <row r="4" spans="1:3">
      <c r="A4" s="5" t="s">
        <v>3</v>
      </c>
      <c r="B4" s="39" t="str">
        <f>'GENERALES NOTA 322'!B3:C3</f>
        <v>011 LABORAL CIRCUITO CALI</v>
      </c>
      <c r="C4" s="39"/>
    </row>
    <row r="5" spans="1:3" ht="29.1" customHeight="1">
      <c r="A5" s="5" t="s">
        <v>5</v>
      </c>
      <c r="B5" s="39" t="str">
        <f>'GENERALES NOTA 322'!B4:C4</f>
        <v>COLFONDOS Y OTRO</v>
      </c>
      <c r="C5" s="39"/>
    </row>
    <row r="6" spans="1:3">
      <c r="A6" s="5" t="s">
        <v>7</v>
      </c>
      <c r="B6" s="39" t="str">
        <f>'GENERALES NOTA 322'!B5:C5</f>
        <v>JESUS MARIA DE LA PEÑA MARCHENA. C.C: 8.716.354</v>
      </c>
      <c r="C6" s="39"/>
    </row>
    <row r="7" spans="1:3" ht="43.5" customHeight="1">
      <c r="A7" s="5" t="s">
        <v>9</v>
      </c>
      <c r="B7" s="39" t="str">
        <f>'GENERALES NOTA 322'!B6:C6</f>
        <v>DEMANDA DIRECTA</v>
      </c>
      <c r="C7" s="39"/>
    </row>
    <row r="8" spans="1:3">
      <c r="A8" s="5" t="s">
        <v>109</v>
      </c>
      <c r="B8" s="39"/>
      <c r="C8" s="39"/>
    </row>
    <row r="9" spans="1:3">
      <c r="A9" s="15" t="s">
        <v>95</v>
      </c>
      <c r="B9" s="88"/>
      <c r="C9" s="88"/>
    </row>
    <row r="10" spans="1:3">
      <c r="A10" s="15" t="s">
        <v>110</v>
      </c>
      <c r="B10" s="39"/>
      <c r="C10" s="39"/>
    </row>
    <row r="11" spans="1:3" ht="30">
      <c r="A11" s="15" t="s">
        <v>111</v>
      </c>
      <c r="B11" s="89"/>
      <c r="C11" s="55"/>
    </row>
    <row r="12" spans="1:3" ht="60">
      <c r="A12" s="5" t="s">
        <v>112</v>
      </c>
      <c r="B12" s="39"/>
      <c r="C12" s="39"/>
    </row>
    <row r="13" spans="1:3" ht="60">
      <c r="A13" s="5" t="s">
        <v>113</v>
      </c>
      <c r="B13" s="39"/>
      <c r="C13" s="39"/>
    </row>
    <row r="14" spans="1:3">
      <c r="A14" s="5" t="s">
        <v>114</v>
      </c>
      <c r="B14" s="11"/>
      <c r="C14" s="11"/>
    </row>
    <row r="15" spans="1:3">
      <c r="A15" s="15" t="s">
        <v>115</v>
      </c>
      <c r="B15" s="39"/>
      <c r="C15" s="39"/>
    </row>
    <row r="16" spans="1:3">
      <c r="A16" s="11" t="s">
        <v>116</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123</v>
      </c>
    </row>
    <row r="2" spans="1:12">
      <c r="A2" t="s">
        <v>124</v>
      </c>
      <c r="B2" t="s">
        <v>118</v>
      </c>
      <c r="C2" t="s">
        <v>125</v>
      </c>
      <c r="D2" s="2" t="s">
        <v>126</v>
      </c>
      <c r="E2" s="1" t="s">
        <v>127</v>
      </c>
      <c r="F2" s="2" t="s">
        <v>91</v>
      </c>
      <c r="G2" s="2" t="s">
        <v>128</v>
      </c>
      <c r="H2" s="4">
        <v>0.25</v>
      </c>
      <c r="I2" t="s">
        <v>129</v>
      </c>
      <c r="J2" t="s">
        <v>130</v>
      </c>
      <c r="L2" t="s">
        <v>10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Jeffry Lemus Gómez</cp:lastModifiedBy>
  <cp:revision/>
  <dcterms:created xsi:type="dcterms:W3CDTF">2020-12-07T14:41:17Z</dcterms:created>
  <dcterms:modified xsi:type="dcterms:W3CDTF">2025-06-25T19:11:40Z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