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57314\Downloads\"/>
    </mc:Choice>
  </mc:AlternateContent>
  <xr:revisionPtr revIDLastSave="0" documentId="8_{9CCF635C-917F-48C2-929D-41FB15EC7A8C}" xr6:coauthVersionLast="47" xr6:coauthVersionMax="47" xr10:uidLastSave="{00000000-0000-0000-0000-000000000000}"/>
  <bookViews>
    <workbookView xWindow="-120" yWindow="-120" windowWidth="20730" windowHeight="11040" xr2:uid="{3B2433AF-A152-4B08-9135-F4EE5752A16C}"/>
  </bookViews>
  <sheets>
    <sheet name="Formato" sheetId="1" r:id="rId1"/>
    <sheet name="MANDAMIENTO DE PAGO" sheetId="3" r:id="rId2"/>
  </sheets>
  <definedNames>
    <definedName name="_xlnm._FilterDatabase" localSheetId="0" hidden="1">Formato!$A$5:$AD$11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 l="1"/>
  <c r="K8" i="1"/>
  <c r="K9" i="1"/>
  <c r="K10" i="1"/>
  <c r="K6" i="1"/>
  <c r="B12" i="3"/>
  <c r="J11" i="1"/>
  <c r="X11" i="1"/>
  <c r="T11" i="1"/>
  <c r="S11" i="1"/>
  <c r="R11" i="1"/>
  <c r="AA10" i="1" a="1"/>
  <c r="AA10" i="1" s="1"/>
  <c r="Z10" i="1" a="1"/>
  <c r="Z10" i="1" s="1"/>
  <c r="Y10" i="1" a="1"/>
  <c r="Y10" i="1" s="1"/>
  <c r="W10" i="1" a="1"/>
  <c r="W10" i="1" s="1"/>
  <c r="V10" i="1" a="1"/>
  <c r="V10" i="1" s="1"/>
  <c r="AA9" i="1" a="1"/>
  <c r="AA9" i="1" s="1"/>
  <c r="Z9" i="1" a="1"/>
  <c r="Z9" i="1" s="1"/>
  <c r="Y9" i="1" a="1"/>
  <c r="Y9" i="1" s="1"/>
  <c r="W9" i="1" a="1"/>
  <c r="W9" i="1" s="1"/>
  <c r="V9" i="1" a="1"/>
  <c r="V9" i="1" s="1"/>
  <c r="AA8" i="1" a="1"/>
  <c r="AA8" i="1" s="1"/>
  <c r="Z8" i="1" a="1"/>
  <c r="Z8" i="1" s="1"/>
  <c r="Y8" i="1" a="1"/>
  <c r="Y8" i="1" s="1"/>
  <c r="W8" i="1" a="1"/>
  <c r="W8" i="1" s="1"/>
  <c r="V8" i="1" a="1"/>
  <c r="V8" i="1" s="1"/>
  <c r="AA7" i="1" a="1"/>
  <c r="AA7" i="1" s="1"/>
  <c r="Z7" i="1" a="1"/>
  <c r="Z7" i="1" s="1"/>
  <c r="Y7" i="1" a="1"/>
  <c r="Y7" i="1" s="1"/>
  <c r="W7" i="1" a="1"/>
  <c r="W7" i="1" s="1"/>
  <c r="V7" i="1" a="1"/>
  <c r="V7" i="1" s="1"/>
  <c r="AA6" i="1" a="1"/>
  <c r="AA6" i="1" s="1"/>
  <c r="Z6" i="1" a="1"/>
  <c r="Z6" i="1" s="1"/>
  <c r="Y6" i="1" a="1"/>
  <c r="Y6" i="1" s="1"/>
  <c r="W6" i="1" a="1"/>
  <c r="W6" i="1" s="1"/>
  <c r="V6" i="1" a="1"/>
  <c r="V6" i="1" s="1"/>
  <c r="K11" i="1" l="1"/>
  <c r="V11" i="1"/>
  <c r="Y11" i="1"/>
  <c r="Z11" i="1"/>
  <c r="AB11" i="1"/>
  <c r="W11" i="1"/>
  <c r="AA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<sst xmlns="http://schemas.openxmlformats.org/spreadsheetml/2006/main" count="125" uniqueCount="95">
  <si>
    <t>ASEGURADORA SOLIDARIA DE COLOMBIA SEGUROS  860.524.654</t>
  </si>
  <si>
    <t>ANÁLISIS DE CARTERA</t>
  </si>
  <si>
    <t>FABILU LTDA - CLINICA COLOMBIA ES Nit 900242742 (211139)</t>
  </si>
  <si>
    <t>N°</t>
  </si>
  <si>
    <t>FACTURA</t>
  </si>
  <si>
    <t>FACTURA PREFIJO</t>
  </si>
  <si>
    <t>N° SINIESTRO</t>
  </si>
  <si>
    <t xml:space="preserve">NOMBRE DE LA VICTIMA </t>
  </si>
  <si>
    <t>TIPO Y N° DOC</t>
  </si>
  <si>
    <t xml:space="preserve">N° POLIZA DE LA VICTIMA </t>
  </si>
  <si>
    <t>FECHA DE RADICACION</t>
  </si>
  <si>
    <t>FECHA EGRESO</t>
  </si>
  <si>
    <t>VALOR ASEGURADORA</t>
  </si>
  <si>
    <t>VALOR PSS</t>
  </si>
  <si>
    <t>SALDO PENDIENTE PSS</t>
  </si>
  <si>
    <t>OBSERVACION</t>
  </si>
  <si>
    <t>Estados</t>
  </si>
  <si>
    <t>Estado activa</t>
  </si>
  <si>
    <t>Amparo</t>
  </si>
  <si>
    <t>PAGOS</t>
  </si>
  <si>
    <t xml:space="preserve"> OBJECIÓN PARCIAL</t>
  </si>
  <si>
    <t>OBJECIONES RATIFICADAS</t>
  </si>
  <si>
    <t>NOTA CREDITO</t>
  </si>
  <si>
    <t>OBJECIÓN TOTAL (DEVOLUCIÓN)</t>
  </si>
  <si>
    <t>SIN INFORMACION EN EL SISTEMA</t>
  </si>
  <si>
    <t>EN ESTUDIO</t>
  </si>
  <si>
    <t>SALDO SOLIDARIA</t>
  </si>
  <si>
    <t>LESIONADO</t>
  </si>
  <si>
    <t>ACTIVA</t>
  </si>
  <si>
    <t>FACTURADO</t>
  </si>
  <si>
    <t>VALOR</t>
  </si>
  <si>
    <t xml:space="preserve">FECHA DE PAGO </t>
  </si>
  <si>
    <t>RETEFUENTE</t>
  </si>
  <si>
    <t>RETEICA</t>
  </si>
  <si>
    <t>N° ORDEN DE PAGO</t>
  </si>
  <si>
    <t xml:space="preserve">VALOR </t>
  </si>
  <si>
    <t>MED</t>
  </si>
  <si>
    <t>Pendiente de recibir Informacion.</t>
  </si>
  <si>
    <t>FS241246</t>
  </si>
  <si>
    <t>GONZALIAZ NAZARIT MONICA</t>
  </si>
  <si>
    <t xml:space="preserve">CC 34616313 </t>
  </si>
  <si>
    <t>Objeción causal prescripción ...........Se glosa  en función a 8.92, por la cantidad: 1, por el valor de 90.806 debido a: En labores de campo se logra establecer que la motocicleta de placa CMN874 no estuvo involucrada en el accidente ocurrido el día 05.01.2023||Respuesta Glosa: ca_ksogamoso - 31/07/2024| Se reitera glosa en labores de campo se logra establecer que la motocicleta de placa CMN874 no estuvo involucrada en el accidente ocurrido el día 05.01.2023||Respuesta Glosa: cperez - 01/08/2023| Se reitera glosa: En labores de campo se logra establecer que la motocicleta de placa CMN874 no estuvo involucrada en el accidente ocurrido el día 05.01.2023||Respuesta Glosa: cperez - 02/02/2024| Se reitera objeción: En labores de campo se logra establecer que la motocicleta de placa CMN874 no estuvo involucrada en el accidente ocurrido el día 05.01.2023 ||Respuesta Glosa: cperez - 07/12/2023| Se reitera objeción: En labores de campo se logra establecer que la motocicleta de placa CMN874 no estuvo involucrada en el accidente ocurrido el día 05.01.2023||Respuesta Glosa: cperez - 30/05/2023| Se reitera objeción: En labores de campo se logra establecer que la motocicleta de placa CMN874 no estuvo involucrada en el accidente ocurrido el día 05.01.2023||Respuesta Glosa: ysanchez - 05/04/2024|  Se reitera objeción: En labores de campo se logra establecer que la motocicleta de placa CMN874 no estuvo involucrada en el accidente ocurrido el día 05.01.2023||</t>
  </si>
  <si>
    <t>FS16106</t>
  </si>
  <si>
    <t>TIMOTE BARRETO                  EDGAR</t>
  </si>
  <si>
    <t xml:space="preserve">CC 93152870 </t>
  </si>
  <si>
    <t>Objeción causal prescripción ...........| (Codigo Proc) : 77701 (Nombre Proc) : MEDICAMENTOS (Tipo Glosa April) :Tope alcanzado (Observacion Glosa) : SE LIQUIDA HASTA TOPE MAXIMO PERMITIDO PARA ESTE AMPARO||| (Codigo Proc) : 77703 (Nombre Proc) : SERVICIO DE AMBULANCIA (Tipo Glosa April) :Soportes Médicos (Observacion Glosa) : NO SE RECONOCE TRASLADO SIMPLE SE  REQUIERE   ANEXAR LA RESOLUCIÓN DE TARIFAS DEL TRASLADO DEL AREA.||Respuesta Glosa: ywilches - 25/09/2020| Se reitera objeción NO SE RECONOCE TRASLADO SIMPLE SE REQUIERE ANEXAR LA RESOLUCIÓN DE TARIFAS DEL TRASLADO DEL AREA.||Respuesta Glosa: ywilches - 25/09/2020| Se reitera objeción SE LIQUIDA HASTA TOPE MAXIMO PERMITIDO PARA ESTE AMPARO||</t>
  </si>
  <si>
    <t>FS10792</t>
  </si>
  <si>
    <t>AGUDELO CARMONA ALBEIRO DE JESUS</t>
  </si>
  <si>
    <t xml:space="preserve">CC 9891551 </t>
  </si>
  <si>
    <t>Objeción causal prescripción ...........Respuesta Glosa: ysanchez - 15/08/2023| Se ratifica objeción de acuerdo con el concepto planteado inicialmente: reclamación completa por 22.709.580, de acuerdo con auditoria de campo no se puede reconocer siniestro toda vez que corresponde a un evento no cubierto por este plan de beneficios, siendo el at el 03042020 la paca GBT383 no ha sufrido ningún accidente, no acuerdo entre las partes., adicional se evidencia Prescripcion .||| (Codigo Proc) : 77709 (Nombre Proc) : GASTOS MEDICOS (Tipo Glosa April) :No cubierto SOAT (Observacion Glosa) : SE OBJETA POR NO CUBIERTO SOAT TENIENDO EN CUENTA AUDITORIA INTERNA EN LA QUE SE CONFIRMA QUE EL VEHICULO DE PLACA GBT383 POR EL CUAL ESTA COBRANDO LA ENTIDAD NO HA SUFRIDO NINGUN ACCIDENTE, EL CONDUCTOR CONFIRMA QUE EL VEHICULO QUE LE CAUSA LAS LESIONES CORRESPONDE A LA PLACA CBT383.||Respuesta Glosa: cavilac - 24/12/2021| Se reitera reclamación completa por 22.709.580, de acuerdo con auditoria de campo no se puede reconocer siniestro toda vez que corresponde a un evento no cubierto por este plan de beneficios, siendo el at el 03042020 la paca GBT383 no ha sufrido ningún accidente, no acuerdo entre las partes.||Respuesta Glosa: ysanchez - 11/07/2023| Se ratifica objeción de acuerdo con el concepto planteado inicialmente:  reclamación completa por 22.709.580, de acuerdo con auditoria de campo no se puede reconocer siniestro toda vez que corresponde a un evento no cubierto por este plan de beneficios, siendo el at el 03042020 la paca GBT383 no ha sufrido ningún accidente, no acuerdo entre las partes., adicional se evidencia Prescripcion . ||Respuesta Glosa: ysanchez - 15/08/2023| Se ratifica objeción de acuerdo con el concepto planteado inicialmente: reclamación completa por 22.709.580, de acuerdo con auditoria de campo no se puede reconocer siniestro toda vez que corresponde a un evento no cubierto por este plan de beneficios, siendo el at el 03042020 la paca GBT383 no ha sufrido ningún accidente, no acuerdo entre las partes., adicional se evidencia Prescripcion .||</t>
  </si>
  <si>
    <t>FS106306</t>
  </si>
  <si>
    <t>HENAO VARGAS JOSE WILSON</t>
  </si>
  <si>
    <t xml:space="preserve">CC 6322177 </t>
  </si>
  <si>
    <t>Objeción causal prescripción ...........Se glosa  en función a 8.16, por la cantidad: 1, por el valor de 23.694.601 debido a: según procedimiento de auditoria de campo se pudo determinar que las lesiones sufridas por el paciente si son consecuencia de un accidente de tránsito, sin embargo, las mismas no fueron ocasionadas por la motocicleta de placa WIB18C. Lo anterior se corrobora con la información recibida por el paciente quien detalla caracteristicas de la moto las cuales no coinciden con la moto registrada en el Formulario Unico de reclamacion.||Respuesta Glosa: cavilac - 17/06/2022| Se reitera atención, según procedimiento de auditoria de campo se pudo determinar que las lesiones sufridas por el paciente si son consecuencia de un accidente de tránsito, sin embargo, las mismas no fueron ocasionadas por la motocicleta de placa WIB18C, no acuerdo entre las partes.||Respuesta Glosa: cavilac - 30/08/2022| Se reitera atención, según procedimiento de auditoria de campo se pudo determinar que las lesiones sufridas por el paciente si son consecuencia de un accidente de tránsito, sin embargo, las mismas no fueron ocasionadas por la motocicleta de placa WIB18C, no acuerdo entre las partes.||Respuesta Glosa: jabonilla - 13/04/2022| se reitera objeción, según procedimiento de auditoria de campo se pudo determinar que las lesiones sufridas por el paciente si son consecuencia de un accidente de tránsito, sin embargo, las mismas no fueron ocasionadas por la motocicleta de placa WIB18C. Lo anterior se corrobora con la información recibida por el paciente quien detalla características de la moto las cuales no coinciden con la moto registrada en el Formulario Unico de reclamación.||Respuesta Glosa: jpochoa - 05/11/2021| se reitera objeción, según procedimiento de auditoria de campo se pudo determinar que las lesiones sufridas por el paciente si son consecuencia de un accidente de tránsito, sin embargo, las mismas no fueron ocasionadas por la motocicleta de placa WIB18C. Lo anterior se corrobora con la información recibida por el paciente quien detalla caracteristicas de la moto las cuales no coinciden con la moto registrada en el Formulario Unico de reclamacion.||Respuesta Glosa: jpochoa - 26/01/2022| se reitera objeción, según procedimiento de auditoria de campo se pudo determinar que las lesiones sufridas por el paciente si son consecuencia de un accidente de tránsito, sin embargo, las mismas no fueron ocasionadas por la motocicleta de placa WIB18C. Lo anterior se corrobora con la información recibida por el paciente quien detalla características de la moto las cuales no coinciden con la moto registrada en el Formulario Unico de reclamación.||</t>
  </si>
  <si>
    <t>FS122540</t>
  </si>
  <si>
    <t>OSORIO MANZANO SAUL STIVEN</t>
  </si>
  <si>
    <t xml:space="preserve">CC 1006361289 </t>
  </si>
  <si>
    <t>Objeción causal prescripción ...........Se glosa  en función a 8.16, por la cantidad: 1, por el valor de 23.783.612 debido a: según procedimiento de auditoria de campo se pudo determinar que las lesiones sufridas por el paciente si son consecuencia de un accidente de tránsito, sin embargo, las mismas no fueron ocasionadas por la motocicleta vehículo de placa CFT26A. Lo anterior se corrobora con la información recibida por testigos y registro de transito quienes refieren accidente ocurrio en la moto con placa CTF26A marca YAMAHA, servicio PARTICULAR, color PURPURA, modelo 2017.||Respuesta Glosa: cavilac - 17/06/2022| Se reitera atención, según procedimiento de auditoria de campo se pudo determinar que las lesiones sufridas por el paciente si son consecuencia de un accidente de tránsito, sin embargo, las mismas no fueron ocasionadas por la motocicleta vehículo de placa CFT26A, no acuerdo entre las partes.||Respuesta Glosa: cavilac - 30/08/2022| Se reitera atención, según procedimiento de auditoria de campo se pudo determinar que las lesiones sufridas por el paciente si son consecuencia de un accidente de tránsito, sin embargo, las mismas no fueron ocasionadas por la motocicleta vehículo de placa CFT26A, no acuerdo entre las partes.||Respuesta Glosa: jpochoa - 27/12/2021| se reitera objeción, según procedimiento de auditoria de campo se pudo determinar que las lesiones sufridas por el paciente si son consecuencia de un accidente de tránsito, sin embargo, las mismas no fueron ocasionadas por la motocicleta vehículo de placa CFT26A. ||Respuesta Glosa: jpochoa - 31/01/2022| se reitera objeción, según procedimiento de auditoria de campo se pudo determinar que las lesiones sufridas por el paciente si son consecuencia de un accidente de tránsito, sin embargo, las mismas no fueron ocasionadas por la motocicleta vehículo de placa CFT26A.||</t>
  </si>
  <si>
    <t>.</t>
  </si>
  <si>
    <r>
      <rPr>
        <b/>
        <sz val="11"/>
        <rFont val="Tahoma"/>
        <family val="2"/>
      </rPr>
      <t xml:space="preserve">Auto de Interlocutorio No. 1315 JUZGADO OCTAVO CIVIL MUNICIPAL DE CALI
</t>
    </r>
    <r>
      <rPr>
        <sz val="11"/>
        <rFont val="Tahoma"/>
        <family val="2"/>
      </rPr>
      <t>Santiago de Cali, trece (13) de junio de dos mil veinticinco (2025)</t>
    </r>
  </si>
  <si>
    <r>
      <rPr>
        <b/>
        <sz val="11"/>
        <rFont val="Tahoma"/>
        <family val="2"/>
      </rPr>
      <t xml:space="preserve">Proceso:            </t>
    </r>
    <r>
      <rPr>
        <sz val="11"/>
        <rFont val="Tahoma"/>
        <family val="2"/>
      </rPr>
      <t xml:space="preserve">Ejecutivo Singular
</t>
    </r>
    <r>
      <rPr>
        <b/>
        <sz val="11"/>
        <rFont val="Tahoma"/>
        <family val="2"/>
      </rPr>
      <t xml:space="preserve">Demandante:   </t>
    </r>
    <r>
      <rPr>
        <sz val="11"/>
        <rFont val="Tahoma"/>
        <family val="2"/>
      </rPr>
      <t xml:space="preserve">FABILU S.A.S. - NIT 900.242.742-1
</t>
    </r>
    <r>
      <rPr>
        <b/>
        <sz val="11"/>
        <rFont val="Tahoma"/>
        <family val="2"/>
      </rPr>
      <t xml:space="preserve">Demandado:     </t>
    </r>
    <r>
      <rPr>
        <sz val="11"/>
        <rFont val="Tahoma"/>
        <family val="2"/>
      </rPr>
      <t xml:space="preserve">ASEGURADORA SOLIDARIA DE COLOMBIA ENTIDAD COOPERATIVA – NIT 860.524.654-6
</t>
    </r>
    <r>
      <rPr>
        <b/>
        <sz val="11"/>
        <rFont val="Tahoma"/>
        <family val="2"/>
      </rPr>
      <t xml:space="preserve">Radicación:       </t>
    </r>
    <r>
      <rPr>
        <sz val="11"/>
        <rFont val="Tahoma"/>
        <family val="2"/>
      </rPr>
      <t>760014003008</t>
    </r>
    <r>
      <rPr>
        <b/>
        <u/>
        <sz val="11"/>
        <rFont val="Tahoma"/>
        <family val="2"/>
      </rPr>
      <t>2025</t>
    </r>
    <r>
      <rPr>
        <sz val="11"/>
        <rFont val="Tahoma"/>
        <family val="2"/>
      </rPr>
      <t>00</t>
    </r>
    <r>
      <rPr>
        <b/>
        <u/>
        <sz val="11"/>
        <rFont val="Tahoma"/>
        <family val="2"/>
      </rPr>
      <t>514</t>
    </r>
    <r>
      <rPr>
        <sz val="11"/>
        <rFont val="Tahoma"/>
        <family val="2"/>
      </rPr>
      <t>00</t>
    </r>
  </si>
  <si>
    <r>
      <rPr>
        <sz val="11"/>
        <rFont val="Tahoma"/>
        <family val="2"/>
      </rPr>
      <t xml:space="preserve">Encontrando  la  demanda  referenciada  y  el  título  con  ella  aportado,  ajustados  a  los mandatos de los artículos 82, 83, 84 y 422 del Código General del Proceso “C.G.P.”, el
</t>
    </r>
    <r>
      <rPr>
        <sz val="11"/>
        <rFont val="Tahoma"/>
        <family val="2"/>
      </rPr>
      <t xml:space="preserve">Juzgado la </t>
    </r>
    <r>
      <rPr>
        <b/>
        <sz val="11"/>
        <rFont val="Tahoma"/>
        <family val="2"/>
      </rPr>
      <t xml:space="preserve">ADMITE </t>
    </r>
    <r>
      <rPr>
        <sz val="11"/>
        <rFont val="Tahoma"/>
        <family val="2"/>
      </rPr>
      <t>y, en consecuencia,</t>
    </r>
  </si>
  <si>
    <r>
      <rPr>
        <b/>
        <sz val="11"/>
        <rFont val="Tahoma"/>
        <family val="2"/>
      </rPr>
      <t>RESUELVE</t>
    </r>
  </si>
  <si>
    <r>
      <rPr>
        <b/>
        <sz val="11"/>
        <rFont val="Tahoma"/>
        <family val="2"/>
      </rPr>
      <t xml:space="preserve">1.    ORDENAR    </t>
    </r>
    <r>
      <rPr>
        <sz val="11"/>
        <rFont val="Tahoma"/>
        <family val="2"/>
      </rPr>
      <t xml:space="preserve">que   </t>
    </r>
    <r>
      <rPr>
        <b/>
        <sz val="11"/>
        <rFont val="Tahoma"/>
        <family val="2"/>
      </rPr>
      <t xml:space="preserve">ASEGURADORA    SOLIDARIA    DE    COLOMBIA    ENTIDAD
</t>
    </r>
    <r>
      <rPr>
        <b/>
        <sz val="11"/>
        <rFont val="Tahoma"/>
        <family val="2"/>
      </rPr>
      <t xml:space="preserve">COOPERATIVA </t>
    </r>
    <r>
      <rPr>
        <sz val="11"/>
        <rFont val="Tahoma"/>
        <family val="2"/>
      </rPr>
      <t xml:space="preserve">PAGUE a favor de </t>
    </r>
    <r>
      <rPr>
        <b/>
        <sz val="11"/>
        <rFont val="Tahoma"/>
        <family val="2"/>
      </rPr>
      <t xml:space="preserve">FABILU S.A.S. </t>
    </r>
    <r>
      <rPr>
        <sz val="11"/>
        <rFont val="Tahoma"/>
        <family val="2"/>
      </rPr>
      <t xml:space="preserve">dentro del término de cinco (5) días, siguientes  a  su  notificación  personal  de  este  auto,  las  siguientes  sumas  de  dinero derivadas del incumplimiento del pago de las facturas base de la ejecución allegadas en </t>
    </r>
    <r>
      <rPr>
        <b/>
        <sz val="11"/>
        <rFont val="Tahoma"/>
        <family val="2"/>
      </rPr>
      <t>copia</t>
    </r>
    <r>
      <rPr>
        <vertAlign val="superscript"/>
        <sz val="7"/>
        <rFont val="Tahoma"/>
        <family val="2"/>
      </rPr>
      <t xml:space="preserve">1   </t>
    </r>
    <r>
      <rPr>
        <sz val="11"/>
        <rFont val="Tahoma"/>
        <family val="2"/>
      </rPr>
      <t>y que se detallan a continuación:</t>
    </r>
  </si>
  <si>
    <r>
      <rPr>
        <b/>
        <sz val="10"/>
        <rFont val="Tahoma"/>
        <family val="2"/>
      </rPr>
      <t>FACTURA</t>
    </r>
  </si>
  <si>
    <r>
      <rPr>
        <b/>
        <sz val="10"/>
        <rFont val="Tahoma"/>
        <family val="2"/>
      </rPr>
      <t>VALOR</t>
    </r>
  </si>
  <si>
    <r>
      <rPr>
        <b/>
        <sz val="10"/>
        <rFont val="Tahoma"/>
        <family val="2"/>
      </rPr>
      <t>CAUSACIÓN INTERESES MORATORIOS</t>
    </r>
  </si>
  <si>
    <r>
      <rPr>
        <sz val="11"/>
        <rFont val="Tahoma"/>
        <family val="2"/>
      </rPr>
      <t>FS122540</t>
    </r>
  </si>
  <si>
    <r>
      <rPr>
        <sz val="11"/>
        <rFont val="Tahoma"/>
        <family val="2"/>
      </rPr>
      <t>06 de noviembre de 2021</t>
    </r>
  </si>
  <si>
    <r>
      <rPr>
        <sz val="11"/>
        <rFont val="Tahoma"/>
        <family val="2"/>
      </rPr>
      <t>FS106306</t>
    </r>
  </si>
  <si>
    <r>
      <rPr>
        <sz val="11"/>
        <rFont val="Tahoma"/>
        <family val="2"/>
      </rPr>
      <t>06 de septiembre de 2021</t>
    </r>
  </si>
  <si>
    <r>
      <rPr>
        <sz val="11"/>
        <rFont val="Tahoma"/>
        <family val="2"/>
      </rPr>
      <t>FS10792</t>
    </r>
  </si>
  <si>
    <r>
      <rPr>
        <sz val="11"/>
        <rFont val="Tahoma"/>
        <family val="2"/>
      </rPr>
      <t>23 de junio de 2020</t>
    </r>
  </si>
  <si>
    <r>
      <rPr>
        <sz val="11"/>
        <rFont val="Tahoma"/>
        <family val="2"/>
      </rPr>
      <t>FS16106</t>
    </r>
  </si>
  <si>
    <r>
      <rPr>
        <sz val="11"/>
        <rFont val="Tahoma"/>
        <family val="2"/>
      </rPr>
      <t>03 de julio de 2020</t>
    </r>
  </si>
  <si>
    <r>
      <rPr>
        <sz val="11"/>
        <rFont val="Tahoma"/>
        <family val="2"/>
      </rPr>
      <t>FS241246</t>
    </r>
  </si>
  <si>
    <r>
      <rPr>
        <sz val="11"/>
        <rFont val="Tahoma"/>
        <family val="2"/>
      </rPr>
      <t>22 de mayo de 2020</t>
    </r>
  </si>
  <si>
    <r>
      <rPr>
        <sz val="11"/>
        <rFont val="Tahoma"/>
        <family val="2"/>
      </rPr>
      <t xml:space="preserve">1.1.1.  Por  los  </t>
    </r>
    <r>
      <rPr>
        <u/>
        <sz val="11"/>
        <rFont val="Tahoma"/>
        <family val="2"/>
      </rPr>
      <t>intereses  moratorios  </t>
    </r>
    <r>
      <rPr>
        <sz val="11"/>
        <rFont val="Tahoma"/>
        <family val="2"/>
      </rPr>
      <t xml:space="preserve">a  la  tasa  máxima  legal  autorizada,  sobre  el  capital insoluto y sin exceder la solicitada en la demanda, desde el día de su causación y hasta
</t>
    </r>
    <r>
      <rPr>
        <sz val="11"/>
        <rFont val="Tahoma"/>
        <family val="2"/>
      </rPr>
      <t>que se verifique su pago total, tal y como se indica en el cuadro del punto anterior.</t>
    </r>
  </si>
  <si>
    <r>
      <rPr>
        <b/>
        <sz val="11"/>
        <rFont val="Tahoma"/>
        <family val="2"/>
      </rPr>
      <t xml:space="preserve">2. </t>
    </r>
    <r>
      <rPr>
        <sz val="11"/>
        <rFont val="Tahoma"/>
        <family val="2"/>
      </rPr>
      <t>Sobre las costas y agencias en derecho se decidirá en su oportunidad.</t>
    </r>
  </si>
  <si>
    <r>
      <rPr>
        <b/>
        <sz val="11"/>
        <rFont val="Tahoma"/>
        <family val="2"/>
      </rPr>
      <t xml:space="preserve">3. </t>
    </r>
    <r>
      <rPr>
        <sz val="11"/>
        <rFont val="Tahoma"/>
        <family val="2"/>
      </rPr>
      <t xml:space="preserve">Notifíquese este proveído a la parte ejecutada en la forma indicada por el artículo </t>
    </r>
    <r>
      <rPr>
        <b/>
        <sz val="11"/>
        <rFont val="Tahoma"/>
        <family val="2"/>
      </rPr>
      <t xml:space="preserve">291, 292 y 293 </t>
    </r>
    <r>
      <rPr>
        <sz val="11"/>
        <rFont val="Tahoma"/>
        <family val="2"/>
      </rPr>
      <t xml:space="preserve">del Código General del Proceso </t>
    </r>
    <r>
      <rPr>
        <b/>
        <u/>
        <sz val="11"/>
        <rFont val="Tahoma"/>
        <family val="2"/>
      </rPr>
      <t>o</t>
    </r>
    <r>
      <rPr>
        <b/>
        <sz val="11"/>
        <rFont val="Tahoma"/>
        <family val="2"/>
      </rPr>
      <t xml:space="preserve"> </t>
    </r>
    <r>
      <rPr>
        <sz val="11"/>
        <rFont val="Tahoma"/>
        <family val="2"/>
      </rPr>
      <t xml:space="preserve">lo establecido en el </t>
    </r>
    <r>
      <rPr>
        <b/>
        <sz val="11"/>
        <rFont val="Tahoma"/>
        <family val="2"/>
      </rPr>
      <t>artículo 8 de la Ley 2213 de 2022</t>
    </r>
    <r>
      <rPr>
        <sz val="11"/>
        <rFont val="Tahoma"/>
        <family val="2"/>
      </rPr>
      <t>, indicándole que dispone de un término de cinco (5) días para pagar la obligación o diez (10) días para proponer excepciones, los cuales corren conjuntamente.</t>
    </r>
  </si>
  <si>
    <r>
      <rPr>
        <b/>
        <sz val="11"/>
        <rFont val="Tahoma"/>
        <family val="2"/>
      </rPr>
      <t xml:space="preserve">4. </t>
    </r>
    <r>
      <rPr>
        <sz val="11"/>
        <rFont val="Tahoma"/>
        <family val="2"/>
      </rPr>
      <t xml:space="preserve">Se advierte a la parte ejecutante que, debe conservar en su poder </t>
    </r>
    <r>
      <rPr>
        <b/>
        <sz val="11"/>
        <rFont val="Tahoma"/>
        <family val="2"/>
      </rPr>
      <t xml:space="preserve">EL ORIGINAL DEL TITULO BASE DE EJECUCIÓN </t>
    </r>
    <r>
      <rPr>
        <sz val="11"/>
        <rFont val="Tahoma"/>
        <family val="2"/>
      </rPr>
      <t>y lo exhibirá o dejará a disposición del Despacho en el momento que para tal efecto se le requiera.</t>
    </r>
  </si>
  <si>
    <r>
      <rPr>
        <b/>
        <sz val="11"/>
        <rFont val="Tahoma"/>
        <family val="2"/>
      </rPr>
      <t xml:space="preserve">5. RECONOCER </t>
    </r>
    <r>
      <rPr>
        <sz val="11"/>
        <rFont val="Tahoma"/>
        <family val="2"/>
      </rPr>
      <t xml:space="preserve">personería a la abogada </t>
    </r>
    <r>
      <rPr>
        <b/>
        <sz val="11"/>
        <rFont val="Tahoma"/>
        <family val="2"/>
      </rPr>
      <t xml:space="preserve">LIZA MARIA CASTILLO CORREA, </t>
    </r>
    <r>
      <rPr>
        <sz val="11"/>
        <rFont val="Tahoma"/>
        <family val="2"/>
      </rPr>
      <t>identificada con la Cédula de Ciudadanía N° 34.330.968, portadora de la T.P. N° 384.344del C.S.J. para que actúe en representación de la parte demandante, en los términos del poder conferido.</t>
    </r>
  </si>
  <si>
    <r>
      <rPr>
        <vertAlign val="superscript"/>
        <sz val="6"/>
        <rFont val="Tahoma"/>
        <family val="2"/>
      </rPr>
      <t xml:space="preserve">1  </t>
    </r>
    <r>
      <rPr>
        <sz val="9"/>
        <rFont val="Tahoma"/>
        <family val="2"/>
      </rPr>
      <t xml:space="preserve">Conforme lo regulado en el artículo 244 del C.G.P., el documento aportado en copia se presume auténtico, mientras no haya sido tachado de falso o desconocido. </t>
    </r>
    <r>
      <rPr>
        <b/>
        <u/>
        <sz val="9"/>
        <rFont val="Tahoma"/>
        <family val="2"/>
      </rPr>
      <t xml:space="preserve">Si la parte demandada desconoce la(s) copia(s)
</t>
    </r>
    <r>
      <rPr>
        <b/>
        <u/>
        <sz val="9"/>
        <rFont val="Tahoma"/>
        <family val="2"/>
      </rPr>
      <t>aportada(s) </t>
    </r>
    <r>
      <rPr>
        <u/>
        <sz val="9"/>
        <rFont val="Tahoma"/>
        <family val="2"/>
      </rPr>
      <t>por la contraparte,</t>
    </r>
    <r>
      <rPr>
        <sz val="9"/>
        <rFont val="Tahoma"/>
        <family val="2"/>
      </rPr>
      <t xml:space="preserve"> deberá sujetarse a lo dispuesto en los artículos 269 y siguientes del C.G.G.</t>
    </r>
  </si>
  <si>
    <r>
      <rPr>
        <u/>
        <sz val="9"/>
        <color rgb="FF808080"/>
        <rFont val="Tahoma"/>
        <family val="2"/>
      </rPr>
      <t>Radicado: 2025-514</t>
    </r>
  </si>
  <si>
    <r>
      <rPr>
        <sz val="11"/>
        <rFont val="Tahoma"/>
        <family val="2"/>
      </rPr>
      <t>av</t>
    </r>
  </si>
  <si>
    <r>
      <rPr>
        <b/>
        <sz val="8"/>
        <rFont val="Tahoma"/>
        <family val="2"/>
      </rPr>
      <t>Firmado Por:</t>
    </r>
  </si>
  <si>
    <r>
      <rPr>
        <b/>
        <sz val="10"/>
        <rFont val="Tahoma"/>
        <family val="2"/>
      </rPr>
      <t>Oscar Alejandro Luna Cabrera</t>
    </r>
  </si>
  <si>
    <r>
      <rPr>
        <b/>
        <sz val="8"/>
        <rFont val="Calibri"/>
        <family val="1"/>
      </rPr>
      <t>Juez Municipal</t>
    </r>
  </si>
  <si>
    <r>
      <rPr>
        <b/>
        <sz val="8"/>
        <rFont val="Calibri"/>
        <family val="1"/>
      </rPr>
      <t>Juzgado Municipal</t>
    </r>
  </si>
  <si>
    <r>
      <rPr>
        <b/>
        <sz val="8"/>
        <rFont val="Calibri"/>
        <family val="1"/>
      </rPr>
      <t>Civil 008</t>
    </r>
  </si>
  <si>
    <r>
      <rPr>
        <b/>
        <sz val="8"/>
        <rFont val="Calibri"/>
        <family val="1"/>
      </rPr>
      <t>Cali - Valle Del Cauca</t>
    </r>
  </si>
  <si>
    <r>
      <rPr>
        <sz val="8"/>
        <rFont val="Calibri"/>
        <family val="1"/>
      </rPr>
      <t xml:space="preserve">Este documento fue generado con firma electrónica y cuenta con plena validez jurídica, conforme a lo dispuesto en la Ley 527/99 y el
</t>
    </r>
    <r>
      <rPr>
        <sz val="8"/>
        <rFont val="Calibri"/>
        <family val="1"/>
      </rPr>
      <t>decreto reglamentario 2364/12</t>
    </r>
  </si>
  <si>
    <r>
      <rPr>
        <sz val="8"/>
        <rFont val="Calibri"/>
        <family val="1"/>
      </rPr>
      <t xml:space="preserve">Código de verificación: </t>
    </r>
    <r>
      <rPr>
        <b/>
        <sz val="8"/>
        <rFont val="Calibri"/>
        <family val="1"/>
      </rPr>
      <t>416eaca60059a7be28d30835fc777defc17ffff4d707109d32ecb7fb14566404</t>
    </r>
  </si>
  <si>
    <r>
      <rPr>
        <sz val="8"/>
        <rFont val="Calibri"/>
        <family val="1"/>
      </rPr>
      <t>Documento generado en 13/06/2025 02:37:34 PM</t>
    </r>
  </si>
  <si>
    <r>
      <rPr>
        <b/>
        <sz val="8"/>
        <rFont val="Calibri"/>
        <family val="1"/>
      </rPr>
      <t xml:space="preserve">Descargue el archivo y valide éste documento electrónico en la siguiente URL:
</t>
    </r>
    <r>
      <rPr>
        <b/>
        <sz val="8"/>
        <rFont val="Calibri"/>
        <family val="1"/>
      </rPr>
      <t>https://procesojudicial.ramajudicial.gov.co/FirmaElectronica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</si>
</sst>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Red]0"/>
    <numFmt numFmtId="165" formatCode="&quot;$&quot;\ #,##0"/>
    <numFmt numFmtId="166" formatCode="_(&quot;$&quot;* #,##0_);_(&quot;$&quot;* \(#,##0\);_(&quot;$&quot;* &quot;-&quot;_);_(@_)"/>
    <numFmt numFmtId="167" formatCode="_(&quot;$&quot;* #,##0.00_);_(&quot;$&quot;* \(#,##0.00\);_(&quot;$&quot;* &quot;-&quot;??_);_(@_)"/>
    <numFmt numFmtId="168" formatCode="_-&quot;$&quot;\ * #,##0_-;\-&quot;$&quot;\ * #,##0_-;_-&quot;$&quot;\ * &quot;-&quot;??_-;_-@_-"/>
    <numFmt numFmtId="170" formatCode="_(&quot;$&quot;* #,##0_);_(&quot;$&quot;* \(#,##0\);_(&quot;$&quot;* &quot;-&quot;??_);_(@_)"/>
  </numFmts>
  <fonts count="26" x14ac:knownFonts="1">
    <font>
      <sz val="10"/>
      <name val="Arial"/>
      <family val="2"/>
    </font>
    <font>
      <sz val="10"/>
      <name val="Arial"/>
      <family val="2"/>
    </font>
    <font>
      <b/>
      <sz val="10"/>
      <name val="Calibri"/>
      <family val="2"/>
      <scheme val="minor"/>
    </font>
    <font>
      <sz val="10"/>
      <name val="Calibri"/>
      <family val="2"/>
      <scheme val="minor"/>
    </font>
    <font>
      <b/>
      <i/>
      <sz val="10"/>
      <name val="Calibri"/>
      <family val="2"/>
      <scheme val="minor"/>
    </font>
    <font>
      <sz val="10"/>
      <color rgb="FF000000"/>
      <name val="Calibri"/>
      <family val="2"/>
      <scheme val="minor"/>
    </font>
    <font>
      <i/>
      <sz val="10"/>
      <name val="Calibri"/>
      <family val="2"/>
      <scheme val="minor"/>
    </font>
    <font>
      <sz val="10"/>
      <color rgb="FF000000"/>
      <name val="Times New Roman"/>
      <family val="1"/>
    </font>
    <font>
      <b/>
      <sz val="11"/>
      <name val="Tahoma"/>
      <family val="2"/>
    </font>
    <font>
      <sz val="11"/>
      <name val="Tahoma"/>
      <family val="2"/>
    </font>
    <font>
      <b/>
      <u/>
      <sz val="11"/>
      <name val="Tahoma"/>
      <family val="2"/>
    </font>
    <font>
      <vertAlign val="superscript"/>
      <sz val="7"/>
      <name val="Tahoma"/>
      <family val="2"/>
    </font>
    <font>
      <b/>
      <sz val="10"/>
      <name val="Tahoma"/>
      <family val="2"/>
    </font>
    <font>
      <u/>
      <sz val="11"/>
      <name val="Tahoma"/>
      <family val="2"/>
    </font>
    <font>
      <vertAlign val="superscript"/>
      <sz val="6"/>
      <name val="Tahoma"/>
      <family val="2"/>
    </font>
    <font>
      <sz val="9"/>
      <name val="Tahoma"/>
      <family val="2"/>
    </font>
    <font>
      <b/>
      <u/>
      <sz val="9"/>
      <name val="Tahoma"/>
      <family val="2"/>
    </font>
    <font>
      <u/>
      <sz val="9"/>
      <name val="Tahoma"/>
      <family val="2"/>
    </font>
    <font>
      <u/>
      <sz val="9"/>
      <color rgb="FF808080"/>
      <name val="Tahoma"/>
      <family val="2"/>
    </font>
    <font>
      <b/>
      <sz val="8"/>
      <name val="Tahoma"/>
      <family val="2"/>
    </font>
    <font>
      <b/>
      <sz val="8"/>
      <name val="Calibri"/>
      <family val="2"/>
    </font>
    <font>
      <b/>
      <sz val="8"/>
      <name val="Calibri"/>
      <family val="1"/>
    </font>
    <font>
      <sz val="8"/>
      <name val="Calibri"/>
      <family val="1"/>
    </font>
    <font>
      <sz val="8"/>
      <name val="Calibri"/>
      <family val="2"/>
    </font>
    <font>
      <sz val="10"/>
      <color rgb="FF000000"/>
      <name val="Times New Roman"/>
      <family val="2"/>
    </font>
    <font>
      <sz val="10"/>
      <color rgb="FFFF0000"/>
      <name val="Calibri"/>
      <family val="2"/>
      <scheme val="minor"/>
    </font>
  </fonts>
  <fills count="8">
    <fill>
      <patternFill patternType="none"/>
    </fill>
    <fill>
      <patternFill patternType="gray125"/>
    </fill>
    <fill>
      <patternFill patternType="solid">
        <fgColor theme="0" tint="-0.249977111117893"/>
        <bgColor indexed="31"/>
      </patternFill>
    </fill>
    <fill>
      <patternFill patternType="solid">
        <fgColor indexed="22"/>
        <bgColor indexed="31"/>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theme="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7" fontId="1" fillId="0" borderId="0" applyFont="0" applyFill="0" applyBorder="0" applyAlignment="0" applyProtection="0"/>
    <xf numFmtId="0" fontId="7" fillId="0" borderId="0"/>
  </cellStyleXfs>
  <cellXfs count="60">
    <xf numFmtId="0" fontId="0" fillId="0" borderId="0" xfId="0"/>
    <xf numFmtId="0" fontId="2" fillId="0" borderId="1" xfId="0" applyFont="1" applyBorder="1" applyAlignment="1">
      <alignment horizontal="center" vertical="center"/>
    </xf>
    <xf numFmtId="0" fontId="3" fillId="0" borderId="0" xfId="0" applyFont="1"/>
    <xf numFmtId="0" fontId="2" fillId="0" borderId="1" xfId="0" applyFont="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2" fillId="4" borderId="3" xfId="0"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166" fontId="2" fillId="3" borderId="2" xfId="0" applyNumberFormat="1"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4" borderId="2"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xf>
    <xf numFmtId="3" fontId="2" fillId="5" borderId="1" xfId="0" applyNumberFormat="1" applyFont="1" applyFill="1" applyBorder="1" applyAlignment="1">
      <alignment horizontal="center" vertical="center" wrapText="1"/>
    </xf>
    <xf numFmtId="0" fontId="4" fillId="0" borderId="1" xfId="0" applyFont="1" applyBorder="1" applyAlignment="1">
      <alignment horizontal="right"/>
    </xf>
    <xf numFmtId="0" fontId="5" fillId="0" borderId="1" xfId="0" applyFont="1" applyBorder="1" applyAlignment="1">
      <alignment horizontal="center" vertical="center"/>
    </xf>
    <xf numFmtId="0" fontId="5" fillId="0" borderId="1" xfId="0" applyFont="1" applyBorder="1" applyAlignment="1">
      <alignment horizontal="left" vertical="center"/>
    </xf>
    <xf numFmtId="14" fontId="5" fillId="0" borderId="1" xfId="0" applyNumberFormat="1" applyFont="1" applyBorder="1" applyAlignment="1">
      <alignment horizontal="right" vertical="center"/>
    </xf>
    <xf numFmtId="166" fontId="5" fillId="0" borderId="1" xfId="1" applyNumberFormat="1" applyFont="1" applyFill="1" applyBorder="1" applyAlignment="1">
      <alignment horizontal="right" vertical="center"/>
    </xf>
    <xf numFmtId="168" fontId="5" fillId="0" borderId="1" xfId="1" applyNumberFormat="1" applyFont="1" applyFill="1" applyBorder="1" applyAlignment="1">
      <alignment vertical="center"/>
    </xf>
    <xf numFmtId="0" fontId="5" fillId="0" borderId="1" xfId="1" applyNumberFormat="1" applyFont="1" applyFill="1" applyBorder="1" applyAlignment="1">
      <alignment horizontal="left" vertical="center"/>
    </xf>
    <xf numFmtId="0" fontId="5" fillId="0" borderId="1" xfId="1" applyNumberFormat="1" applyFont="1" applyFill="1" applyBorder="1" applyAlignment="1">
      <alignment horizontal="center" vertical="center"/>
    </xf>
    <xf numFmtId="14" fontId="5" fillId="0" borderId="1" xfId="1" applyNumberFormat="1" applyFont="1" applyFill="1" applyBorder="1" applyAlignment="1">
      <alignment horizontal="right" vertical="center"/>
    </xf>
    <xf numFmtId="0" fontId="5" fillId="0" borderId="1" xfId="1" applyNumberFormat="1" applyFont="1" applyFill="1" applyBorder="1" applyAlignment="1">
      <alignment horizontal="right" vertical="center"/>
    </xf>
    <xf numFmtId="0" fontId="3" fillId="6" borderId="0" xfId="0" applyFont="1" applyFill="1"/>
    <xf numFmtId="167" fontId="6" fillId="4" borderId="1" xfId="1" applyFont="1" applyFill="1" applyBorder="1" applyAlignment="1">
      <alignment horizontal="center" vertical="center"/>
    </xf>
    <xf numFmtId="168" fontId="4" fillId="4" borderId="1" xfId="1" applyNumberFormat="1" applyFont="1" applyFill="1" applyBorder="1" applyAlignment="1">
      <alignment horizontal="center" vertical="center"/>
    </xf>
    <xf numFmtId="165" fontId="3" fillId="0" borderId="0" xfId="0" applyNumberFormat="1" applyFont="1"/>
    <xf numFmtId="166" fontId="3" fillId="0" borderId="0" xfId="0" applyNumberFormat="1" applyFont="1"/>
    <xf numFmtId="0" fontId="5" fillId="7" borderId="1" xfId="0" applyFont="1" applyFill="1" applyBorder="1" applyAlignment="1">
      <alignment horizontal="center" vertical="center"/>
    </xf>
    <xf numFmtId="0" fontId="7" fillId="0" borderId="0" xfId="2" applyAlignment="1">
      <alignment horizontal="center" vertical="top" wrapText="1"/>
    </xf>
    <xf numFmtId="0" fontId="7" fillId="0" borderId="0" xfId="2" applyAlignment="1">
      <alignment horizontal="left" vertical="top"/>
    </xf>
    <xf numFmtId="0" fontId="7" fillId="0" borderId="0" xfId="2" applyAlignment="1">
      <alignment horizontal="left" vertical="top" wrapText="1"/>
    </xf>
    <xf numFmtId="0" fontId="8" fillId="0" borderId="0" xfId="2" applyFont="1" applyAlignment="1">
      <alignment horizontal="center" vertical="top" wrapText="1"/>
    </xf>
    <xf numFmtId="0" fontId="12" fillId="0" borderId="5" xfId="2" applyFont="1" applyBorder="1" applyAlignment="1">
      <alignment horizontal="center" vertical="top" wrapText="1"/>
    </xf>
    <xf numFmtId="0" fontId="9" fillId="0" borderId="5" xfId="2" applyFont="1" applyBorder="1" applyAlignment="1">
      <alignment horizontal="center" vertical="top" wrapText="1"/>
    </xf>
    <xf numFmtId="0" fontId="15" fillId="0" borderId="0" xfId="2" applyFont="1" applyAlignment="1">
      <alignment horizontal="right" vertical="top" wrapText="1" indent="1"/>
    </xf>
    <xf numFmtId="0" fontId="9" fillId="0" borderId="0" xfId="2" applyFont="1" applyAlignment="1">
      <alignment horizontal="center" vertical="top" wrapText="1"/>
    </xf>
    <xf numFmtId="0" fontId="19" fillId="0" borderId="0" xfId="2" applyFont="1" applyAlignment="1">
      <alignment horizontal="center" vertical="top" wrapText="1"/>
    </xf>
    <xf numFmtId="0" fontId="12" fillId="0" borderId="0" xfId="2" applyFont="1" applyAlignment="1">
      <alignment horizontal="center" vertical="top" wrapText="1"/>
    </xf>
    <xf numFmtId="0" fontId="20" fillId="0" borderId="0" xfId="2" applyFont="1" applyAlignment="1">
      <alignment horizontal="center" vertical="top" wrapText="1"/>
    </xf>
    <xf numFmtId="0" fontId="23" fillId="0" borderId="0" xfId="2" applyFont="1" applyAlignment="1">
      <alignment horizontal="center" vertical="top" wrapText="1"/>
    </xf>
    <xf numFmtId="1" fontId="24" fillId="0" borderId="0" xfId="2" applyNumberFormat="1" applyFont="1" applyAlignment="1">
      <alignment horizontal="right" vertical="top" indent="1" shrinkToFit="1"/>
    </xf>
    <xf numFmtId="0" fontId="9" fillId="0" borderId="0" xfId="2" applyFont="1" applyBorder="1" applyAlignment="1">
      <alignment horizontal="center" vertical="top" wrapText="1"/>
    </xf>
    <xf numFmtId="170" fontId="8" fillId="0" borderId="5" xfId="1" applyNumberFormat="1" applyFont="1" applyBorder="1" applyAlignment="1">
      <alignment horizontal="center" vertical="top" wrapText="1"/>
    </xf>
    <xf numFmtId="170" fontId="8" fillId="7" borderId="0" xfId="1" applyNumberFormat="1" applyFont="1" applyFill="1" applyBorder="1" applyAlignment="1">
      <alignment horizontal="center" vertical="top" wrapText="1"/>
    </xf>
    <xf numFmtId="167" fontId="6" fillId="7" borderId="1" xfId="1" applyFont="1" applyFill="1" applyBorder="1" applyAlignment="1">
      <alignment horizontal="center" vertical="center"/>
    </xf>
    <xf numFmtId="0" fontId="25" fillId="0" borderId="1" xfId="1" applyNumberFormat="1" applyFont="1" applyFill="1" applyBorder="1" applyAlignment="1">
      <alignment horizontal="left" vertical="center"/>
    </xf>
  </cellXfs>
  <cellStyles count="3">
    <cellStyle name="Moneda" xfId="1" builtinId="4"/>
    <cellStyle name="Normal" xfId="0" builtinId="0"/>
    <cellStyle name="Normal 2" xfId="2" xr:uid="{ECDC441D-C50F-4DF6-AC82-A14FA59F55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126999</xdr:colOff>
      <xdr:row>0</xdr:row>
      <xdr:rowOff>0</xdr:rowOff>
    </xdr:from>
    <xdr:ext cx="333375" cy="342900"/>
    <xdr:pic>
      <xdr:nvPicPr>
        <xdr:cNvPr id="2" name="image1.jpeg">
          <a:extLst>
            <a:ext uri="{FF2B5EF4-FFF2-40B4-BE49-F238E27FC236}">
              <a16:creationId xmlns:a16="http://schemas.microsoft.com/office/drawing/2014/main" id="{75F42AAE-E5F5-46B6-80CC-55E450FECF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2099" y="0"/>
          <a:ext cx="333375" cy="342900"/>
        </a:xfrm>
        <a:prstGeom prst="rect">
          <a:avLst/>
        </a:prstGeom>
      </xdr:spPr>
    </xdr:pic>
    <xdr:clientData/>
  </xdr:oneCellAnchor>
  <xdr:oneCellAnchor>
    <xdr:from>
      <xdr:col>1</xdr:col>
      <xdr:colOff>88188</xdr:colOff>
      <xdr:row>18</xdr:row>
      <xdr:rowOff>0</xdr:rowOff>
    </xdr:from>
    <xdr:ext cx="1829435" cy="9525"/>
    <xdr:sp macro="" textlink="">
      <xdr:nvSpPr>
        <xdr:cNvPr id="3" name="Shape 3">
          <a:extLst>
            <a:ext uri="{FF2B5EF4-FFF2-40B4-BE49-F238E27FC236}">
              <a16:creationId xmlns:a16="http://schemas.microsoft.com/office/drawing/2014/main" id="{7EEA8709-C1BE-4B47-BC37-9B15B4B39213}"/>
            </a:ext>
          </a:extLst>
        </xdr:cNvPr>
        <xdr:cNvSpPr/>
      </xdr:nvSpPr>
      <xdr:spPr>
        <a:xfrm>
          <a:off x="1193088" y="7991475"/>
          <a:ext cx="1829435" cy="9525"/>
        </a:xfrm>
        <a:custGeom>
          <a:avLst/>
          <a:gdLst/>
          <a:ahLst/>
          <a:cxnLst/>
          <a:rect l="0" t="0" r="0" b="0"/>
          <a:pathLst>
            <a:path w="1829435" h="9525">
              <a:moveTo>
                <a:pt x="1829054" y="0"/>
              </a:moveTo>
              <a:lnTo>
                <a:pt x="0" y="0"/>
              </a:lnTo>
              <a:lnTo>
                <a:pt x="0" y="9144"/>
              </a:lnTo>
              <a:lnTo>
                <a:pt x="1829054" y="9144"/>
              </a:lnTo>
              <a:lnTo>
                <a:pt x="1829054" y="0"/>
              </a:lnTo>
              <a:close/>
            </a:path>
          </a:pathLst>
        </a:custGeom>
        <a:solidFill>
          <a:srgbClr val="000000"/>
        </a:solidFill>
      </xdr:spPr>
    </xdr:sp>
    <xdr:clientData/>
  </xdr:oneCellAnchor>
  <xdr:oneCellAnchor>
    <xdr:from>
      <xdr:col>2</xdr:col>
      <xdr:colOff>194975</xdr:colOff>
      <xdr:row>31</xdr:row>
      <xdr:rowOff>139700</xdr:rowOff>
    </xdr:from>
    <xdr:ext cx="2360143" cy="1372164"/>
    <xdr:pic>
      <xdr:nvPicPr>
        <xdr:cNvPr id="4" name="image2.jpeg">
          <a:extLst>
            <a:ext uri="{FF2B5EF4-FFF2-40B4-BE49-F238E27FC236}">
              <a16:creationId xmlns:a16="http://schemas.microsoft.com/office/drawing/2014/main" id="{15DE72BD-BF82-4B67-BE0E-E0C2279122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00075" y="10388600"/>
          <a:ext cx="2360143" cy="1372164"/>
        </a:xfrm>
        <a:prstGeom prst="rect">
          <a:avLst/>
        </a:prstGeom>
      </xdr:spPr>
    </xdr:pic>
    <xdr:clientData/>
  </xdr:oneCellAnchor>
  <xdr:oneCellAnchor>
    <xdr:from>
      <xdr:col>2</xdr:col>
      <xdr:colOff>291464</xdr:colOff>
      <xdr:row>33</xdr:row>
      <xdr:rowOff>0</xdr:rowOff>
    </xdr:from>
    <xdr:ext cx="2164715" cy="718185"/>
    <xdr:grpSp>
      <xdr:nvGrpSpPr>
        <xdr:cNvPr id="5" name="Group 5">
          <a:extLst>
            <a:ext uri="{FF2B5EF4-FFF2-40B4-BE49-F238E27FC236}">
              <a16:creationId xmlns:a16="http://schemas.microsoft.com/office/drawing/2014/main" id="{89F8E293-BFB8-43C3-A1D8-2DCF5C1B3089}"/>
            </a:ext>
          </a:extLst>
        </xdr:cNvPr>
        <xdr:cNvGrpSpPr/>
      </xdr:nvGrpSpPr>
      <xdr:grpSpPr>
        <a:xfrm>
          <a:off x="2996564" y="12020550"/>
          <a:ext cx="2164715" cy="718185"/>
          <a:chOff x="0" y="0"/>
          <a:chExt cx="2164715" cy="718185"/>
        </a:xfrm>
      </xdr:grpSpPr>
      <xdr:pic>
        <xdr:nvPicPr>
          <xdr:cNvPr id="6" name="image3.jpeg">
            <a:extLst>
              <a:ext uri="{FF2B5EF4-FFF2-40B4-BE49-F238E27FC236}">
                <a16:creationId xmlns:a16="http://schemas.microsoft.com/office/drawing/2014/main" id="{1D464002-F238-46E0-A998-C6861FCC1B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9750" y="53975"/>
            <a:ext cx="286385" cy="286384"/>
          </a:xfrm>
          <a:prstGeom prst="rect">
            <a:avLst/>
          </a:prstGeom>
        </xdr:spPr>
      </xdr:pic>
      <xdr:sp macro="" textlink="">
        <xdr:nvSpPr>
          <xdr:cNvPr id="7" name="Shape 7">
            <a:extLst>
              <a:ext uri="{FF2B5EF4-FFF2-40B4-BE49-F238E27FC236}">
                <a16:creationId xmlns:a16="http://schemas.microsoft.com/office/drawing/2014/main" id="{184DC998-4AB8-4830-8926-023679E20CA3}"/>
              </a:ext>
            </a:extLst>
          </xdr:cNvPr>
          <xdr:cNvSpPr/>
        </xdr:nvSpPr>
        <xdr:spPr>
          <a:xfrm>
            <a:off x="6350" y="6350"/>
            <a:ext cx="2152015" cy="705485"/>
          </a:xfrm>
          <a:custGeom>
            <a:avLst/>
            <a:gdLst/>
            <a:ahLst/>
            <a:cxnLst/>
            <a:rect l="0" t="0" r="0" b="0"/>
            <a:pathLst>
              <a:path w="2152015" h="705485">
                <a:moveTo>
                  <a:pt x="117601" y="0"/>
                </a:moveTo>
                <a:lnTo>
                  <a:pt x="71848" y="9249"/>
                </a:lnTo>
                <a:lnTo>
                  <a:pt x="34464" y="34464"/>
                </a:lnTo>
                <a:lnTo>
                  <a:pt x="9249" y="71848"/>
                </a:lnTo>
                <a:lnTo>
                  <a:pt x="0" y="117601"/>
                </a:lnTo>
                <a:lnTo>
                  <a:pt x="0" y="587883"/>
                </a:lnTo>
                <a:lnTo>
                  <a:pt x="9249" y="633636"/>
                </a:lnTo>
                <a:lnTo>
                  <a:pt x="34464" y="671020"/>
                </a:lnTo>
                <a:lnTo>
                  <a:pt x="71848" y="696235"/>
                </a:lnTo>
                <a:lnTo>
                  <a:pt x="117601" y="705485"/>
                </a:lnTo>
                <a:lnTo>
                  <a:pt x="2034412" y="705485"/>
                </a:lnTo>
                <a:lnTo>
                  <a:pt x="2080166" y="696235"/>
                </a:lnTo>
                <a:lnTo>
                  <a:pt x="2117550" y="671020"/>
                </a:lnTo>
                <a:lnTo>
                  <a:pt x="2142765" y="633636"/>
                </a:lnTo>
                <a:lnTo>
                  <a:pt x="2152015" y="587883"/>
                </a:lnTo>
                <a:lnTo>
                  <a:pt x="2152015" y="117601"/>
                </a:lnTo>
                <a:lnTo>
                  <a:pt x="2142765" y="71848"/>
                </a:lnTo>
                <a:lnTo>
                  <a:pt x="2117550" y="34464"/>
                </a:lnTo>
                <a:lnTo>
                  <a:pt x="2080166" y="9249"/>
                </a:lnTo>
                <a:lnTo>
                  <a:pt x="2034412" y="0"/>
                </a:lnTo>
                <a:lnTo>
                  <a:pt x="117601" y="0"/>
                </a:lnTo>
                <a:close/>
              </a:path>
            </a:pathLst>
          </a:custGeom>
          <a:ln w="12699">
            <a:solidFill>
              <a:srgbClr val="2E528F"/>
            </a:solidFill>
          </a:ln>
        </xdr:spPr>
      </xdr:sp>
      <xdr:sp macro="" textlink="">
        <xdr:nvSpPr>
          <xdr:cNvPr id="8" name="Textbox 8">
            <a:extLst>
              <a:ext uri="{FF2B5EF4-FFF2-40B4-BE49-F238E27FC236}">
                <a16:creationId xmlns:a16="http://schemas.microsoft.com/office/drawing/2014/main" id="{F6D72D11-7B62-408C-AFC5-F65BE6FA5E4E}"/>
              </a:ext>
            </a:extLst>
          </xdr:cNvPr>
          <xdr:cNvSpPr txBox="1"/>
        </xdr:nvSpPr>
        <xdr:spPr>
          <a:xfrm>
            <a:off x="0" y="0"/>
            <a:ext cx="2164715" cy="718185"/>
          </a:xfrm>
          <a:prstGeom prst="rect">
            <a:avLst/>
          </a:prstGeom>
        </xdr:spPr>
        <xdr:txBody>
          <a:bodyPr vertOverflow="clip" lIns="0" tIns="0" rIns="0" bIns="0" anchor="t"/>
          <a:lstStyle/>
          <a:p>
            <a:endParaRPr/>
          </a:p>
          <a:p>
            <a:r>
              <a:rPr sz="1100" b="0">
                <a:latin typeface="Tahoma"/>
                <a:cs typeface="Tahoma"/>
              </a:rPr>
              <a:t>Esta</a:t>
            </a:r>
            <a:r>
              <a:rPr sz="1100" b="0" spc="-15">
                <a:latin typeface="Tahoma"/>
                <a:cs typeface="Tahoma"/>
              </a:rPr>
              <a:t>d</a:t>
            </a:r>
            <a:r>
              <a:rPr sz="1100" b="0" spc="0">
                <a:latin typeface="Tahoma"/>
                <a:cs typeface="Tahoma"/>
              </a:rPr>
              <a:t>o </a:t>
            </a:r>
            <a:r>
              <a:rPr sz="1100" b="0" spc="-5">
                <a:latin typeface="Tahoma"/>
                <a:cs typeface="Tahoma"/>
              </a:rPr>
              <a:t>el</a:t>
            </a:r>
            <a:r>
              <a:rPr sz="1100" b="0" spc="-10">
                <a:latin typeface="Tahoma"/>
                <a:cs typeface="Tahoma"/>
              </a:rPr>
              <a:t>e</a:t>
            </a:r>
            <a:r>
              <a:rPr sz="1100" b="0" spc="-5">
                <a:latin typeface="Tahoma"/>
                <a:cs typeface="Tahoma"/>
              </a:rPr>
              <a:t>c</a:t>
            </a:r>
            <a:r>
              <a:rPr sz="1100" b="0" spc="0">
                <a:latin typeface="Tahoma"/>
                <a:cs typeface="Tahoma"/>
              </a:rPr>
              <a:t>trón</a:t>
            </a:r>
            <a:r>
              <a:rPr sz="1100" b="0" spc="-15">
                <a:latin typeface="Tahoma"/>
                <a:cs typeface="Tahoma"/>
              </a:rPr>
              <a:t>i</a:t>
            </a:r>
            <a:r>
              <a:rPr sz="1100" b="0" spc="-5">
                <a:latin typeface="Tahoma"/>
                <a:cs typeface="Tahoma"/>
              </a:rPr>
              <a:t>c</a:t>
            </a:r>
            <a:r>
              <a:rPr sz="1100" b="0" spc="0">
                <a:latin typeface="Tahoma"/>
                <a:cs typeface="Tahoma"/>
              </a:rPr>
              <a:t>o N</a:t>
            </a:r>
            <a:r>
              <a:rPr sz="1100" b="0" spc="-5">
                <a:latin typeface="Tahoma"/>
                <a:cs typeface="Tahoma"/>
              </a:rPr>
              <a:t>.</a:t>
            </a:r>
            <a:r>
              <a:rPr sz="1100" b="1" spc="-10">
                <a:latin typeface="Tahoma"/>
                <a:cs typeface="Tahoma"/>
              </a:rPr>
              <a:t>60</a:t>
            </a:r>
          </a:p>
          <a:p>
            <a:r>
              <a:rPr sz="1150" b="1" i="1" spc="-15">
                <a:solidFill>
                  <a:srgbClr val="001F5F"/>
                </a:solidFill>
                <a:latin typeface="Verdana"/>
                <a:cs typeface="Verdana"/>
              </a:rPr>
              <a:t>J</a:t>
            </a:r>
            <a:r>
              <a:rPr sz="1150" b="1" i="1" spc="0">
                <a:solidFill>
                  <a:srgbClr val="001F5F"/>
                </a:solidFill>
                <a:latin typeface="Verdana"/>
                <a:cs typeface="Verdana"/>
              </a:rPr>
              <a:t>UN. </a:t>
            </a:r>
            <a:r>
              <a:rPr sz="1150" b="1" i="1" spc="-150">
                <a:solidFill>
                  <a:srgbClr val="001F5F"/>
                </a:solidFill>
                <a:latin typeface="Verdana"/>
                <a:cs typeface="Verdana"/>
              </a:rPr>
              <a:t> </a:t>
            </a:r>
            <a:r>
              <a:rPr sz="1150" b="1" i="1" spc="-10">
                <a:solidFill>
                  <a:srgbClr val="001F5F"/>
                </a:solidFill>
                <a:latin typeface="Verdana"/>
                <a:cs typeface="Verdana"/>
              </a:rPr>
              <a:t>1</a:t>
            </a:r>
            <a:r>
              <a:rPr sz="1150" b="1" i="1" spc="0">
                <a:solidFill>
                  <a:srgbClr val="001F5F"/>
                </a:solidFill>
                <a:latin typeface="Verdana"/>
                <a:cs typeface="Verdana"/>
              </a:rPr>
              <a:t>6</a:t>
            </a:r>
            <a:r>
              <a:rPr sz="1150" b="1" i="1" spc="-70">
                <a:solidFill>
                  <a:srgbClr val="001F5F"/>
                </a:solidFill>
                <a:latin typeface="Verdana"/>
                <a:cs typeface="Verdana"/>
              </a:rPr>
              <a:t> </a:t>
            </a:r>
            <a:r>
              <a:rPr sz="1150" b="1" i="1" spc="-15">
                <a:solidFill>
                  <a:srgbClr val="001F5F"/>
                </a:solidFill>
                <a:latin typeface="Verdana"/>
                <a:cs typeface="Verdana"/>
              </a:rPr>
              <a:t>d</a:t>
            </a:r>
            <a:r>
              <a:rPr sz="1150" b="1" i="1" spc="0">
                <a:solidFill>
                  <a:srgbClr val="001F5F"/>
                </a:solidFill>
                <a:latin typeface="Verdana"/>
                <a:cs typeface="Verdana"/>
              </a:rPr>
              <a:t>e</a:t>
            </a:r>
            <a:r>
              <a:rPr sz="1150" b="1" i="1" spc="-80">
                <a:solidFill>
                  <a:srgbClr val="001F5F"/>
                </a:solidFill>
                <a:latin typeface="Verdana"/>
                <a:cs typeface="Verdana"/>
              </a:rPr>
              <a:t> </a:t>
            </a:r>
            <a:r>
              <a:rPr sz="1150" b="1" i="1" spc="-10">
                <a:solidFill>
                  <a:srgbClr val="001F5F"/>
                </a:solidFill>
                <a:latin typeface="Verdana"/>
                <a:cs typeface="Verdana"/>
              </a:rPr>
              <a:t>2</a:t>
            </a:r>
            <a:r>
              <a:rPr sz="1150" b="1" i="1" spc="0">
                <a:solidFill>
                  <a:srgbClr val="001F5F"/>
                </a:solidFill>
                <a:latin typeface="Verdana"/>
                <a:cs typeface="Verdana"/>
              </a:rPr>
              <a:t>0</a:t>
            </a:r>
            <a:r>
              <a:rPr sz="1150" b="1" i="1" spc="-10">
                <a:solidFill>
                  <a:srgbClr val="001F5F"/>
                </a:solidFill>
                <a:latin typeface="Verdana"/>
                <a:cs typeface="Verdana"/>
              </a:rPr>
              <a:t>2</a:t>
            </a:r>
            <a:r>
              <a:rPr sz="1150" b="1" i="1" spc="10">
                <a:solidFill>
                  <a:srgbClr val="001F5F"/>
                </a:solidFill>
                <a:latin typeface="Verdana"/>
                <a:cs typeface="Verdana"/>
              </a:rPr>
              <a:t>5</a:t>
            </a:r>
            <a:r>
              <a:rPr sz="1100" b="0" i="0" spc="0">
                <a:solidFill>
                  <a:srgbClr val="000000"/>
                </a:solidFill>
                <a:latin typeface="Tahoma"/>
                <a:cs typeface="Tahoma"/>
              </a:rPr>
              <a:t>.</a:t>
            </a:r>
          </a:p>
        </xdr:txBody>
      </xdr:sp>
    </xdr:grp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27746-E3C5-4AD3-B0FD-357037EADA4A}">
  <dimension ref="A1:AD11"/>
  <sheetViews>
    <sheetView showGridLines="0" tabSelected="1" zoomScale="80" zoomScaleNormal="80" workbookViewId="0">
      <pane ySplit="4" topLeftCell="A5" activePane="bottomLeft" state="frozen"/>
      <selection activeCell="A4" sqref="A4"/>
      <selection pane="bottomLeft" activeCell="A3" sqref="A3:AB3"/>
    </sheetView>
  </sheetViews>
  <sheetFormatPr baseColWidth="10" defaultColWidth="11.42578125" defaultRowHeight="12.75" x14ac:dyDescent="0.2"/>
  <cols>
    <col min="1" max="1" width="5.7109375" style="2" customWidth="1"/>
    <col min="2" max="7" width="18.5703125" style="2" customWidth="1"/>
    <col min="8" max="9" width="12.5703125" style="2" customWidth="1"/>
    <col min="10" max="10" width="17.28515625" style="39" customWidth="1"/>
    <col min="11" max="11" width="16.42578125" style="2" customWidth="1"/>
    <col min="12" max="12" width="13.5703125" style="2" customWidth="1"/>
    <col min="13" max="13" width="82.5703125" style="2" customWidth="1"/>
    <col min="14" max="14" width="7.7109375" style="2" hidden="1" customWidth="1"/>
    <col min="15" max="15" width="7.42578125" style="2" hidden="1" customWidth="1"/>
    <col min="16" max="16" width="7.5703125" style="2" hidden="1" customWidth="1"/>
    <col min="17" max="17" width="26.140625" style="2" customWidth="1"/>
    <col min="18" max="18" width="14.85546875" style="40" bestFit="1" customWidth="1"/>
    <col min="19" max="19" width="14.42578125" style="2" customWidth="1"/>
    <col min="20" max="20" width="15" style="2" customWidth="1"/>
    <col min="21" max="21" width="20.85546875" style="2" customWidth="1"/>
    <col min="22" max="22" width="13.140625" style="40" customWidth="1"/>
    <col min="23" max="23" width="14.85546875" style="40" customWidth="1"/>
    <col min="24" max="24" width="13.85546875" style="40" bestFit="1" customWidth="1"/>
    <col min="25" max="26" width="14.85546875" style="40" customWidth="1"/>
    <col min="27" max="28" width="12.42578125" style="40" customWidth="1"/>
    <col min="29" max="16384" width="11.42578125" style="2"/>
  </cols>
  <sheetData>
    <row r="1" spans="1:30"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0" x14ac:dyDescent="0.2">
      <c r="A2" s="1" t="s">
        <v>1</v>
      </c>
      <c r="B2" s="1"/>
      <c r="C2" s="1"/>
      <c r="D2" s="1"/>
      <c r="E2" s="1"/>
      <c r="F2" s="1"/>
      <c r="G2" s="1"/>
      <c r="H2" s="1"/>
      <c r="I2" s="1"/>
      <c r="J2" s="1"/>
      <c r="K2" s="1"/>
      <c r="L2" s="1"/>
      <c r="M2" s="1"/>
      <c r="N2" s="1"/>
      <c r="O2" s="1"/>
      <c r="P2" s="1"/>
      <c r="Q2" s="1"/>
      <c r="R2" s="1"/>
      <c r="S2" s="1"/>
      <c r="T2" s="1"/>
      <c r="U2" s="1"/>
      <c r="V2" s="1"/>
      <c r="W2" s="1"/>
      <c r="X2" s="1"/>
      <c r="Y2" s="1"/>
      <c r="Z2" s="1"/>
      <c r="AA2" s="1"/>
      <c r="AB2" s="1"/>
    </row>
    <row r="3" spans="1:30" x14ac:dyDescent="0.2">
      <c r="A3" s="3" t="s">
        <v>2</v>
      </c>
      <c r="B3" s="1"/>
      <c r="C3" s="1"/>
      <c r="D3" s="1"/>
      <c r="E3" s="1"/>
      <c r="F3" s="1"/>
      <c r="G3" s="1"/>
      <c r="H3" s="1"/>
      <c r="I3" s="1"/>
      <c r="J3" s="1"/>
      <c r="K3" s="1"/>
      <c r="L3" s="1"/>
      <c r="M3" s="1"/>
      <c r="N3" s="1"/>
      <c r="O3" s="1"/>
      <c r="P3" s="1"/>
      <c r="Q3" s="1"/>
      <c r="R3" s="1"/>
      <c r="S3" s="1"/>
      <c r="T3" s="1"/>
      <c r="U3" s="1"/>
      <c r="V3" s="1"/>
      <c r="W3" s="1"/>
      <c r="X3" s="1"/>
      <c r="Y3" s="1"/>
      <c r="Z3" s="1"/>
      <c r="AA3" s="1"/>
      <c r="AB3" s="1"/>
    </row>
    <row r="4" spans="1:30" ht="33.75" customHeight="1" x14ac:dyDescent="0.2">
      <c r="A4" s="4" t="s">
        <v>3</v>
      </c>
      <c r="B4" s="5" t="s">
        <v>4</v>
      </c>
      <c r="C4" s="5" t="s">
        <v>5</v>
      </c>
      <c r="D4" s="5" t="s">
        <v>6</v>
      </c>
      <c r="E4" s="5" t="s">
        <v>7</v>
      </c>
      <c r="F4" s="5" t="s">
        <v>8</v>
      </c>
      <c r="G4" s="5" t="s">
        <v>9</v>
      </c>
      <c r="H4" s="6" t="s">
        <v>10</v>
      </c>
      <c r="I4" s="6" t="s">
        <v>11</v>
      </c>
      <c r="J4" s="7" t="s">
        <v>12</v>
      </c>
      <c r="K4" s="8" t="s">
        <v>13</v>
      </c>
      <c r="L4" s="8" t="s">
        <v>14</v>
      </c>
      <c r="M4" s="9" t="s">
        <v>15</v>
      </c>
      <c r="N4" s="10" t="s">
        <v>16</v>
      </c>
      <c r="O4" s="10" t="s">
        <v>17</v>
      </c>
      <c r="P4" s="10" t="s">
        <v>18</v>
      </c>
      <c r="Q4" s="11" t="s">
        <v>19</v>
      </c>
      <c r="R4" s="11"/>
      <c r="S4" s="11"/>
      <c r="T4" s="11"/>
      <c r="U4" s="11"/>
      <c r="V4" s="12" t="s">
        <v>20</v>
      </c>
      <c r="W4" s="13" t="s">
        <v>21</v>
      </c>
      <c r="X4" s="13" t="s">
        <v>22</v>
      </c>
      <c r="Y4" s="13" t="s">
        <v>23</v>
      </c>
      <c r="Z4" s="13" t="s">
        <v>24</v>
      </c>
      <c r="AA4" s="13" t="s">
        <v>25</v>
      </c>
      <c r="AB4" s="14" t="s">
        <v>26</v>
      </c>
    </row>
    <row r="5" spans="1:30" ht="20.25" customHeight="1" x14ac:dyDescent="0.2">
      <c r="A5" s="15"/>
      <c r="B5" s="16"/>
      <c r="C5" s="16"/>
      <c r="D5" s="16"/>
      <c r="E5" s="16"/>
      <c r="F5" s="16"/>
      <c r="G5" s="16"/>
      <c r="H5" s="17" t="s">
        <v>4</v>
      </c>
      <c r="I5" s="17" t="s">
        <v>27</v>
      </c>
      <c r="J5" s="18" t="s">
        <v>28</v>
      </c>
      <c r="K5" s="19" t="s">
        <v>29</v>
      </c>
      <c r="L5" s="19" t="s">
        <v>30</v>
      </c>
      <c r="M5" s="20"/>
      <c r="N5" s="21"/>
      <c r="O5" s="21"/>
      <c r="P5" s="21"/>
      <c r="Q5" s="22" t="s">
        <v>31</v>
      </c>
      <c r="R5" s="23" t="s">
        <v>30</v>
      </c>
      <c r="S5" s="24" t="s">
        <v>32</v>
      </c>
      <c r="T5" s="24" t="s">
        <v>33</v>
      </c>
      <c r="U5" s="25" t="s">
        <v>34</v>
      </c>
      <c r="V5" s="14" t="s">
        <v>35</v>
      </c>
      <c r="W5" s="14" t="s">
        <v>30</v>
      </c>
      <c r="X5" s="14" t="s">
        <v>30</v>
      </c>
      <c r="Y5" s="14" t="s">
        <v>30</v>
      </c>
      <c r="Z5" s="14" t="s">
        <v>30</v>
      </c>
      <c r="AA5" s="14" t="s">
        <v>30</v>
      </c>
      <c r="AB5" s="14" t="s">
        <v>30</v>
      </c>
    </row>
    <row r="6" spans="1:30" s="36" customFormat="1" x14ac:dyDescent="0.2">
      <c r="A6" s="26">
        <v>1</v>
      </c>
      <c r="B6" s="27">
        <v>241246</v>
      </c>
      <c r="C6" s="41" t="s">
        <v>38</v>
      </c>
      <c r="D6" s="27">
        <v>32528</v>
      </c>
      <c r="E6" s="28" t="s">
        <v>39</v>
      </c>
      <c r="F6" s="28" t="s">
        <v>40</v>
      </c>
      <c r="G6" s="27">
        <v>7000004835</v>
      </c>
      <c r="H6" s="29">
        <v>45036</v>
      </c>
      <c r="I6" s="29">
        <v>44931</v>
      </c>
      <c r="J6" s="30">
        <v>90806</v>
      </c>
      <c r="K6" s="31">
        <f>VLOOKUP(C6,'MANDAMIENTO DE PAGO'!$A$7:$B$11,2,0)</f>
        <v>90806</v>
      </c>
      <c r="L6" s="31">
        <v>90806</v>
      </c>
      <c r="M6" s="59" t="s">
        <v>41</v>
      </c>
      <c r="N6" s="33">
        <v>12</v>
      </c>
      <c r="O6" s="32" t="s">
        <v>37</v>
      </c>
      <c r="P6" s="32" t="s">
        <v>36</v>
      </c>
      <c r="Q6" s="34"/>
      <c r="R6" s="30">
        <v>0</v>
      </c>
      <c r="S6" s="30">
        <v>0</v>
      </c>
      <c r="T6" s="30">
        <v>0</v>
      </c>
      <c r="U6" s="35">
        <v>0</v>
      </c>
      <c r="V6" s="31" cm="1">
        <f t="array" ref="V6">_xlfn.IFS($N6=1,$J6-$R6-$S6-$T6-$X6,$N6=3,$J6-$R6-$S6-$T6-$X6,$N6=4,$J6-$R6-$S6-$T6-$X6,$N6=5,$J6-$R6-$S6-$T6-$X6,$N6&lt;&gt;OR(1,3,4,5),0)</f>
        <v>0</v>
      </c>
      <c r="W6" s="31" cm="1">
        <f t="array" ref="W6">_xlfn.IFS($N6=14.3,$J6-$R6-$S6-$T6-$X6,$N6=14.4,$J6-$R6-$S6-$T6-$X6,$N6=14.5,$J6-$R6-$S6-$T6-$X6,$N6&lt;&gt;OR(14.3,14.4,14.5),0)</f>
        <v>0</v>
      </c>
      <c r="X6" s="31">
        <v>0</v>
      </c>
      <c r="Y6" s="31" cm="1">
        <f t="array" ref="Y6">_xlfn.IFS($N6=2,$J6-$R6-$S6-$T6-$X6,$N6=6,$J6-$R6-$S6-$T6-$X6,$N6=7,$J6-$R6-$S6-$T6-$X6,$N6=11,$J6-$R6-$S6-$T6-$X6,$N6=12,$J6-$R6-$S6-$T6-$X6,$N6&lt;&gt;(OR(2,6,7,11,12)),0)</f>
        <v>90806</v>
      </c>
      <c r="Z6" s="31" cm="1">
        <f t="array" ref="Z6">_xlfn.IFS($N6=8,$J6-$R6-$S6-$T6-$X6,$N6&lt;&gt;8,0)</f>
        <v>0</v>
      </c>
      <c r="AA6" s="31" cm="1">
        <f t="array" ref="AA6">_xlfn.IFS($N6=10,$J6-$R6-$S6-$T6-$X6,$N6&lt;&gt;10,0)</f>
        <v>0</v>
      </c>
      <c r="AB6" s="31">
        <v>0</v>
      </c>
    </row>
    <row r="7" spans="1:30" s="36" customFormat="1" x14ac:dyDescent="0.2">
      <c r="A7" s="26">
        <v>2</v>
      </c>
      <c r="B7" s="27">
        <v>16106</v>
      </c>
      <c r="C7" s="41" t="s">
        <v>42</v>
      </c>
      <c r="D7" s="27">
        <v>33641</v>
      </c>
      <c r="E7" s="28" t="s">
        <v>43</v>
      </c>
      <c r="F7" s="28" t="s">
        <v>44</v>
      </c>
      <c r="G7" s="27">
        <v>544220</v>
      </c>
      <c r="H7" s="29">
        <v>43985</v>
      </c>
      <c r="I7" s="29">
        <v>43541</v>
      </c>
      <c r="J7" s="30">
        <v>2499483</v>
      </c>
      <c r="K7" s="31">
        <f>VLOOKUP(C7,'MANDAMIENTO DE PAGO'!$A$7:$B$11,2,0)</f>
        <v>267047</v>
      </c>
      <c r="L7" s="31">
        <v>267747</v>
      </c>
      <c r="M7" s="59" t="s">
        <v>45</v>
      </c>
      <c r="N7" s="33">
        <v>12</v>
      </c>
      <c r="O7" s="32" t="s">
        <v>37</v>
      </c>
      <c r="P7" s="32" t="s">
        <v>36</v>
      </c>
      <c r="Q7" s="34">
        <v>44021</v>
      </c>
      <c r="R7" s="30">
        <v>2231736</v>
      </c>
      <c r="S7" s="30">
        <v>0</v>
      </c>
      <c r="T7" s="30">
        <v>0</v>
      </c>
      <c r="U7" s="35">
        <v>11898</v>
      </c>
      <c r="V7" s="31" cm="1">
        <f t="array" ref="V7">_xlfn.IFS($N7=1,$J7-$R7-$S7-$T7-$X7,$N7=3,$J7-$R7-$S7-$T7-$X7,$N7=4,$J7-$R7-$S7-$T7-$X7,$N7=5,$J7-$R7-$S7-$T7-$X7,$N7&lt;&gt;OR(1,3,4,5),0)</f>
        <v>0</v>
      </c>
      <c r="W7" s="31" cm="1">
        <f t="array" ref="W7">_xlfn.IFS($N7=14.3,$J7-$R7-$S7-$T7-$X7,$N7=14.4,$J7-$R7-$S7-$T7-$X7,$N7=14.5,$J7-$R7-$S7-$T7-$X7,$N7&lt;&gt;OR(14.3,14.4,14.5),0)</f>
        <v>0</v>
      </c>
      <c r="X7" s="31">
        <v>0</v>
      </c>
      <c r="Y7" s="31" cm="1">
        <f t="array" ref="Y7">_xlfn.IFS($N7=2,$J7-$R7-$S7-$T7-$X7,$N7=6,$J7-$R7-$S7-$T7-$X7,$N7=7,$J7-$R7-$S7-$T7-$X7,$N7=11,$J7-$R7-$S7-$T7-$X7,$N7=12,$J7-$R7-$S7-$T7-$X7,$N7&lt;&gt;(OR(2,6,7,11,12)),0)</f>
        <v>267747</v>
      </c>
      <c r="Z7" s="31" cm="1">
        <f t="array" ref="Z7">_xlfn.IFS($N7=8,$J7-$R7-$S7-$T7-$X7,$N7&lt;&gt;8,0)</f>
        <v>0</v>
      </c>
      <c r="AA7" s="31" cm="1">
        <f t="array" ref="AA7">_xlfn.IFS($N7=10,$J7-$R7-$S7-$T7-$X7,$N7&lt;&gt;10,0)</f>
        <v>0</v>
      </c>
      <c r="AB7" s="31">
        <v>0</v>
      </c>
    </row>
    <row r="8" spans="1:30" s="36" customFormat="1" x14ac:dyDescent="0.2">
      <c r="A8" s="26">
        <v>3</v>
      </c>
      <c r="B8" s="27">
        <v>10792</v>
      </c>
      <c r="C8" s="41" t="s">
        <v>46</v>
      </c>
      <c r="D8" s="27">
        <v>30251</v>
      </c>
      <c r="E8" s="28" t="s">
        <v>47</v>
      </c>
      <c r="F8" s="28" t="s">
        <v>48</v>
      </c>
      <c r="G8" s="27">
        <v>663767</v>
      </c>
      <c r="H8" s="29">
        <v>43972</v>
      </c>
      <c r="I8" s="29">
        <v>43926</v>
      </c>
      <c r="J8" s="30">
        <v>22709580</v>
      </c>
      <c r="K8" s="31">
        <f>VLOOKUP(C8,'MANDAMIENTO DE PAGO'!$A$7:$B$11,2,0)</f>
        <v>22709580</v>
      </c>
      <c r="L8" s="31">
        <v>22709580</v>
      </c>
      <c r="M8" s="59" t="s">
        <v>49</v>
      </c>
      <c r="N8" s="33">
        <v>12</v>
      </c>
      <c r="O8" s="32" t="s">
        <v>37</v>
      </c>
      <c r="P8" s="32" t="s">
        <v>36</v>
      </c>
      <c r="Q8" s="34"/>
      <c r="R8" s="30">
        <v>0</v>
      </c>
      <c r="S8" s="30">
        <v>0</v>
      </c>
      <c r="T8" s="30">
        <v>0</v>
      </c>
      <c r="U8" s="35">
        <v>0</v>
      </c>
      <c r="V8" s="31" cm="1">
        <f t="array" ref="V8">_xlfn.IFS($N8=1,$J8-$R8-$S8-$T8-$X8,$N8=3,$J8-$R8-$S8-$T8-$X8,$N8=4,$J8-$R8-$S8-$T8-$X8,$N8=5,$J8-$R8-$S8-$T8-$X8,$N8&lt;&gt;OR(1,3,4,5),0)</f>
        <v>0</v>
      </c>
      <c r="W8" s="31" cm="1">
        <f t="array" ref="W8">_xlfn.IFS($N8=14.3,$J8-$R8-$S8-$T8-$X8,$N8=14.4,$J8-$R8-$S8-$T8-$X8,$N8=14.5,$J8-$R8-$S8-$T8-$X8,$N8&lt;&gt;OR(14.3,14.4,14.5),0)</f>
        <v>0</v>
      </c>
      <c r="X8" s="31">
        <v>0</v>
      </c>
      <c r="Y8" s="31" cm="1">
        <f t="array" ref="Y8">_xlfn.IFS($N8=2,$J8-$R8-$S8-$T8-$X8,$N8=6,$J8-$R8-$S8-$T8-$X8,$N8=7,$J8-$R8-$S8-$T8-$X8,$N8=11,$J8-$R8-$S8-$T8-$X8,$N8=12,$J8-$R8-$S8-$T8-$X8,$N8&lt;&gt;(OR(2,6,7,11,12)),0)</f>
        <v>22709580</v>
      </c>
      <c r="Z8" s="31" cm="1">
        <f t="array" ref="Z8">_xlfn.IFS($N8=8,$J8-$R8-$S8-$T8-$X8,$N8&lt;&gt;8,0)</f>
        <v>0</v>
      </c>
      <c r="AA8" s="31" cm="1">
        <f t="array" ref="AA8">_xlfn.IFS($N8=10,$J8-$R8-$S8-$T8-$X8,$N8&lt;&gt;10,0)</f>
        <v>0</v>
      </c>
      <c r="AB8" s="31">
        <v>0</v>
      </c>
    </row>
    <row r="9" spans="1:30" s="36" customFormat="1" x14ac:dyDescent="0.2">
      <c r="A9" s="26">
        <v>4</v>
      </c>
      <c r="B9" s="27">
        <v>106306</v>
      </c>
      <c r="C9" s="41" t="s">
        <v>50</v>
      </c>
      <c r="D9" s="27">
        <v>33878</v>
      </c>
      <c r="E9" s="28" t="s">
        <v>51</v>
      </c>
      <c r="F9" s="28" t="s">
        <v>52</v>
      </c>
      <c r="G9" s="27">
        <v>833885</v>
      </c>
      <c r="H9" s="29">
        <v>44412</v>
      </c>
      <c r="I9" s="29">
        <v>44385</v>
      </c>
      <c r="J9" s="30">
        <v>23694601</v>
      </c>
      <c r="K9" s="31">
        <f>VLOOKUP(C9,'MANDAMIENTO DE PAGO'!$A$7:$B$11,2,0)</f>
        <v>23694601</v>
      </c>
      <c r="L9" s="31">
        <v>23694601</v>
      </c>
      <c r="M9" s="59" t="s">
        <v>53</v>
      </c>
      <c r="N9" s="33">
        <v>12</v>
      </c>
      <c r="O9" s="32" t="s">
        <v>37</v>
      </c>
      <c r="P9" s="32" t="s">
        <v>36</v>
      </c>
      <c r="Q9" s="34"/>
      <c r="R9" s="30">
        <v>0</v>
      </c>
      <c r="S9" s="30">
        <v>0</v>
      </c>
      <c r="T9" s="30">
        <v>0</v>
      </c>
      <c r="U9" s="35">
        <v>0</v>
      </c>
      <c r="V9" s="31" cm="1">
        <f t="array" ref="V9">_xlfn.IFS($N9=1,$J9-$R9-$S9-$T9-$X9,$N9=3,$J9-$R9-$S9-$T9-$X9,$N9=4,$J9-$R9-$S9-$T9-$X9,$N9=5,$J9-$R9-$S9-$T9-$X9,$N9&lt;&gt;OR(1,3,4,5),0)</f>
        <v>0</v>
      </c>
      <c r="W9" s="31" cm="1">
        <f t="array" ref="W9">_xlfn.IFS($N9=14.3,$J9-$R9-$S9-$T9-$X9,$N9=14.4,$J9-$R9-$S9-$T9-$X9,$N9=14.5,$J9-$R9-$S9-$T9-$X9,$N9&lt;&gt;OR(14.3,14.4,14.5),0)</f>
        <v>0</v>
      </c>
      <c r="X9" s="31">
        <v>0</v>
      </c>
      <c r="Y9" s="31" cm="1">
        <f t="array" ref="Y9">_xlfn.IFS($N9=2,$J9-$R9-$S9-$T9-$X9,$N9=6,$J9-$R9-$S9-$T9-$X9,$N9=7,$J9-$R9-$S9-$T9-$X9,$N9=11,$J9-$R9-$S9-$T9-$X9,$N9=12,$J9-$R9-$S9-$T9-$X9,$N9&lt;&gt;(OR(2,6,7,11,12)),0)</f>
        <v>23694601</v>
      </c>
      <c r="Z9" s="31" cm="1">
        <f t="array" ref="Z9">_xlfn.IFS($N9=8,$J9-$R9-$S9-$T9-$X9,$N9&lt;&gt;8,0)</f>
        <v>0</v>
      </c>
      <c r="AA9" s="31" cm="1">
        <f t="array" ref="AA9">_xlfn.IFS($N9=10,$J9-$R9-$S9-$T9-$X9,$N9&lt;&gt;10,0)</f>
        <v>0</v>
      </c>
      <c r="AB9" s="31">
        <v>0</v>
      </c>
    </row>
    <row r="10" spans="1:30" s="36" customFormat="1" x14ac:dyDescent="0.2">
      <c r="A10" s="26">
        <v>5</v>
      </c>
      <c r="B10" s="27">
        <v>122540</v>
      </c>
      <c r="C10" s="41" t="s">
        <v>54</v>
      </c>
      <c r="D10" s="27">
        <v>31864</v>
      </c>
      <c r="E10" s="28" t="s">
        <v>55</v>
      </c>
      <c r="F10" s="28" t="s">
        <v>56</v>
      </c>
      <c r="G10" s="27">
        <v>945770</v>
      </c>
      <c r="H10" s="29">
        <v>44473</v>
      </c>
      <c r="I10" s="29">
        <v>44406</v>
      </c>
      <c r="J10" s="30">
        <v>23783612</v>
      </c>
      <c r="K10" s="31">
        <f>VLOOKUP(C10,'MANDAMIENTO DE PAGO'!$A$7:$B$11,2,0)</f>
        <v>23783612</v>
      </c>
      <c r="L10" s="31">
        <v>23783612</v>
      </c>
      <c r="M10" s="59" t="s">
        <v>57</v>
      </c>
      <c r="N10" s="33">
        <v>12</v>
      </c>
      <c r="O10" s="32" t="s">
        <v>37</v>
      </c>
      <c r="P10" s="32" t="s">
        <v>36</v>
      </c>
      <c r="Q10" s="34"/>
      <c r="R10" s="30">
        <v>0</v>
      </c>
      <c r="S10" s="30">
        <v>0</v>
      </c>
      <c r="T10" s="30">
        <v>0</v>
      </c>
      <c r="U10" s="35">
        <v>0</v>
      </c>
      <c r="V10" s="31" cm="1">
        <f t="array" ref="V10">_xlfn.IFS($N10=1,$J10-$R10-$S10-$T10-$X10,$N10=3,$J10-$R10-$S10-$T10-$X10,$N10=4,$J10-$R10-$S10-$T10-$X10,$N10=5,$J10-$R10-$S10-$T10-$X10,$N10&lt;&gt;OR(1,3,4,5),0)</f>
        <v>0</v>
      </c>
      <c r="W10" s="31" cm="1">
        <f t="array" ref="W10">_xlfn.IFS($N10=14.3,$J10-$R10-$S10-$T10-$X10,$N10=14.4,$J10-$R10-$S10-$T10-$X10,$N10=14.5,$J10-$R10-$S10-$T10-$X10,$N10&lt;&gt;OR(14.3,14.4,14.5),0)</f>
        <v>0</v>
      </c>
      <c r="X10" s="31">
        <v>0</v>
      </c>
      <c r="Y10" s="31" cm="1">
        <f t="array" ref="Y10">_xlfn.IFS($N10=2,$J10-$R10-$S10-$T10-$X10,$N10=6,$J10-$R10-$S10-$T10-$X10,$N10=7,$J10-$R10-$S10-$T10-$X10,$N10=11,$J10-$R10-$S10-$T10-$X10,$N10=12,$J10-$R10-$S10-$T10-$X10,$N10&lt;&gt;(OR(2,6,7,11,12)),0)</f>
        <v>23783612</v>
      </c>
      <c r="Z10" s="31" cm="1">
        <f t="array" ref="Z10">_xlfn.IFS($N10=8,$J10-$R10-$S10-$T10-$X10,$N10&lt;&gt;8,0)</f>
        <v>0</v>
      </c>
      <c r="AA10" s="31" cm="1">
        <f t="array" ref="AA10">_xlfn.IFS($N10=10,$J10-$R10-$S10-$T10-$X10,$N10&lt;&gt;10,0)</f>
        <v>0</v>
      </c>
      <c r="AB10" s="31">
        <v>0</v>
      </c>
    </row>
    <row r="11" spans="1:30" x14ac:dyDescent="0.2">
      <c r="A11" s="37" t="s">
        <v>58</v>
      </c>
      <c r="B11" s="37" t="s">
        <v>58</v>
      </c>
      <c r="C11" s="37" t="s">
        <v>58</v>
      </c>
      <c r="D11" s="37" t="s">
        <v>58</v>
      </c>
      <c r="E11" s="37" t="s">
        <v>58</v>
      </c>
      <c r="F11" s="37" t="s">
        <v>58</v>
      </c>
      <c r="G11" s="37" t="s">
        <v>58</v>
      </c>
      <c r="H11" s="37" t="s">
        <v>58</v>
      </c>
      <c r="I11" s="37" t="s">
        <v>58</v>
      </c>
      <c r="J11" s="38">
        <f>SUM(J6:J10)</f>
        <v>72778082</v>
      </c>
      <c r="K11" s="58">
        <f>SUM(K6:K10)</f>
        <v>70545646</v>
      </c>
      <c r="L11" s="37" t="s">
        <v>58</v>
      </c>
      <c r="M11" s="37" t="s">
        <v>58</v>
      </c>
      <c r="N11" s="37"/>
      <c r="O11" s="37" t="s">
        <v>58</v>
      </c>
      <c r="P11" s="37" t="s">
        <v>58</v>
      </c>
      <c r="Q11" s="37" t="s">
        <v>58</v>
      </c>
      <c r="R11" s="38">
        <f>SUM(R6:R10)</f>
        <v>2231736</v>
      </c>
      <c r="S11" s="38">
        <f>SUM(S6:S10)</f>
        <v>0</v>
      </c>
      <c r="T11" s="38">
        <f>SUM(T6:T10)</f>
        <v>0</v>
      </c>
      <c r="U11" s="37" t="s">
        <v>58</v>
      </c>
      <c r="V11" s="38">
        <f>SUM(V6:V10)</f>
        <v>0</v>
      </c>
      <c r="W11" s="38">
        <f>SUM(W6:W10)</f>
        <v>0</v>
      </c>
      <c r="X11" s="38">
        <f>SUM(X6:X10)</f>
        <v>0</v>
      </c>
      <c r="Y11" s="38">
        <f>SUM(Y6:Y10)</f>
        <v>70546346</v>
      </c>
      <c r="Z11" s="38">
        <f>SUM(Z6:Z10)</f>
        <v>0</v>
      </c>
      <c r="AA11" s="38">
        <f>SUM(AA6:AA10)</f>
        <v>0</v>
      </c>
      <c r="AB11" s="38">
        <f>SUM(AB6:AB10)</f>
        <v>0</v>
      </c>
      <c r="AC11" s="36"/>
      <c r="AD11" s="36"/>
    </row>
  </sheetData>
  <autoFilter ref="A5:AD11" xr:uid="{00000000-0001-0000-0100-000000000000}"/>
  <mergeCells count="15">
    <mergeCell ref="M4:M5"/>
    <mergeCell ref="N4:N5"/>
    <mergeCell ref="O4:O5"/>
    <mergeCell ref="P4:P5"/>
    <mergeCell ref="Q4:U4"/>
    <mergeCell ref="A1:AB1"/>
    <mergeCell ref="A2:AB2"/>
    <mergeCell ref="A3:AB3"/>
    <mergeCell ref="A4:A5"/>
    <mergeCell ref="B4:B5"/>
    <mergeCell ref="C4:C5"/>
    <mergeCell ref="D4:D5"/>
    <mergeCell ref="E4:E5"/>
    <mergeCell ref="F4:F5"/>
    <mergeCell ref="G4:G5"/>
  </mergeCells>
  <pageMargins left="0.21" right="0.19" top="0.19" bottom="1" header="0.18" footer="0"/>
  <pageSetup orientation="landscape"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23404-DB16-49C5-8A48-021B8FCD96E4}">
  <dimension ref="A1:D34"/>
  <sheetViews>
    <sheetView topLeftCell="A4" workbookViewId="0">
      <selection activeCell="G10" sqref="G8:G10"/>
    </sheetView>
  </sheetViews>
  <sheetFormatPr baseColWidth="10" defaultColWidth="8" defaultRowHeight="12.75" x14ac:dyDescent="0.2"/>
  <cols>
    <col min="1" max="1" width="16.5703125" style="43" customWidth="1"/>
    <col min="2" max="2" width="24" style="43" customWidth="1"/>
    <col min="3" max="3" width="41.140625" style="43" customWidth="1"/>
    <col min="4" max="4" width="9.28515625" style="43" customWidth="1"/>
    <col min="5" max="16384" width="8" style="43"/>
  </cols>
  <sheetData>
    <row r="1" spans="1:4" ht="48.2" customHeight="1" x14ac:dyDescent="0.2">
      <c r="A1" s="42" t="s">
        <v>59</v>
      </c>
      <c r="B1" s="42"/>
      <c r="C1" s="42"/>
      <c r="D1" s="42"/>
    </row>
    <row r="2" spans="1:4" ht="77.45" customHeight="1" x14ac:dyDescent="0.2">
      <c r="A2" s="44" t="s">
        <v>60</v>
      </c>
      <c r="B2" s="44"/>
      <c r="C2" s="44"/>
      <c r="D2" s="44"/>
    </row>
    <row r="3" spans="1:4" ht="48.2" customHeight="1" x14ac:dyDescent="0.2">
      <c r="A3" s="44" t="s">
        <v>61</v>
      </c>
      <c r="B3" s="44"/>
      <c r="C3" s="44"/>
      <c r="D3" s="44"/>
    </row>
    <row r="4" spans="1:4" ht="16.5" customHeight="1" x14ac:dyDescent="0.2">
      <c r="A4" s="45" t="s">
        <v>62</v>
      </c>
      <c r="B4" s="45"/>
      <c r="C4" s="45"/>
      <c r="D4" s="45"/>
    </row>
    <row r="5" spans="1:4" ht="81.75" customHeight="1" x14ac:dyDescent="0.2">
      <c r="A5" s="44" t="s">
        <v>63</v>
      </c>
      <c r="B5" s="44"/>
      <c r="C5" s="44"/>
      <c r="D5" s="44"/>
    </row>
    <row r="6" spans="1:4" ht="15" customHeight="1" x14ac:dyDescent="0.2">
      <c r="A6" s="46" t="s">
        <v>64</v>
      </c>
      <c r="B6" s="46" t="s">
        <v>65</v>
      </c>
      <c r="C6" s="46" t="s">
        <v>66</v>
      </c>
    </row>
    <row r="7" spans="1:4" ht="16.5" customHeight="1" x14ac:dyDescent="0.2">
      <c r="A7" s="47" t="s">
        <v>67</v>
      </c>
      <c r="B7" s="56">
        <v>23783612</v>
      </c>
      <c r="C7" s="47" t="s">
        <v>68</v>
      </c>
    </row>
    <row r="8" spans="1:4" ht="16.5" customHeight="1" x14ac:dyDescent="0.2">
      <c r="A8" s="47" t="s">
        <v>69</v>
      </c>
      <c r="B8" s="56">
        <v>23694601</v>
      </c>
      <c r="C8" s="47" t="s">
        <v>70</v>
      </c>
    </row>
    <row r="9" spans="1:4" ht="16.5" customHeight="1" x14ac:dyDescent="0.2">
      <c r="A9" s="47" t="s">
        <v>71</v>
      </c>
      <c r="B9" s="56">
        <v>22709580</v>
      </c>
      <c r="C9" s="47" t="s">
        <v>72</v>
      </c>
    </row>
    <row r="10" spans="1:4" ht="16.5" customHeight="1" x14ac:dyDescent="0.2">
      <c r="A10" s="47" t="s">
        <v>73</v>
      </c>
      <c r="B10" s="56">
        <v>267047</v>
      </c>
      <c r="C10" s="47" t="s">
        <v>74</v>
      </c>
    </row>
    <row r="11" spans="1:4" ht="16.5" customHeight="1" x14ac:dyDescent="0.2">
      <c r="A11" s="47" t="s">
        <v>75</v>
      </c>
      <c r="B11" s="56">
        <v>90806</v>
      </c>
      <c r="C11" s="47" t="s">
        <v>76</v>
      </c>
    </row>
    <row r="12" spans="1:4" ht="16.5" customHeight="1" x14ac:dyDescent="0.2">
      <c r="A12" s="55"/>
      <c r="B12" s="57">
        <f>SUM(B7:B11)</f>
        <v>70545646</v>
      </c>
      <c r="C12" s="55"/>
    </row>
    <row r="13" spans="1:4" ht="48.2" customHeight="1" x14ac:dyDescent="0.2">
      <c r="A13" s="44" t="s">
        <v>77</v>
      </c>
      <c r="B13" s="44"/>
      <c r="C13" s="44"/>
      <c r="D13" s="44"/>
    </row>
    <row r="14" spans="1:4" ht="16.5" customHeight="1" x14ac:dyDescent="0.2">
      <c r="A14" s="44" t="s">
        <v>78</v>
      </c>
      <c r="B14" s="44"/>
      <c r="C14" s="44"/>
      <c r="D14" s="44"/>
    </row>
    <row r="15" spans="1:4" ht="65.099999999999994" customHeight="1" x14ac:dyDescent="0.2">
      <c r="A15" s="44" t="s">
        <v>79</v>
      </c>
      <c r="B15" s="44"/>
      <c r="C15" s="44"/>
      <c r="D15" s="44"/>
    </row>
    <row r="16" spans="1:4" ht="48.2" customHeight="1" x14ac:dyDescent="0.2">
      <c r="A16" s="44" t="s">
        <v>80</v>
      </c>
      <c r="B16" s="44"/>
      <c r="C16" s="44"/>
      <c r="D16" s="44"/>
    </row>
    <row r="17" spans="1:4" ht="48.2" customHeight="1" x14ac:dyDescent="0.2">
      <c r="A17" s="44" t="s">
        <v>81</v>
      </c>
      <c r="B17" s="44"/>
      <c r="C17" s="44"/>
      <c r="D17" s="44"/>
    </row>
    <row r="18" spans="1:4" ht="35.85" customHeight="1" x14ac:dyDescent="0.2">
      <c r="A18" s="44" t="s">
        <v>82</v>
      </c>
      <c r="B18" s="44"/>
      <c r="C18" s="44"/>
      <c r="D18" s="44"/>
    </row>
    <row r="19" spans="1:4" ht="0.95" customHeight="1" x14ac:dyDescent="0.2"/>
    <row r="20" spans="1:4" ht="13.5" customHeight="1" x14ac:dyDescent="0.2">
      <c r="A20" s="48" t="s">
        <v>83</v>
      </c>
      <c r="B20" s="48"/>
      <c r="C20" s="48"/>
      <c r="D20" s="48"/>
    </row>
    <row r="21" spans="1:4" ht="16.5" customHeight="1" x14ac:dyDescent="0.2">
      <c r="A21" s="49" t="s">
        <v>84</v>
      </c>
      <c r="B21" s="49"/>
      <c r="C21" s="49"/>
      <c r="D21" s="49"/>
    </row>
    <row r="22" spans="1:4" ht="12" customHeight="1" x14ac:dyDescent="0.2">
      <c r="A22" s="50" t="s">
        <v>85</v>
      </c>
      <c r="B22" s="50"/>
      <c r="C22" s="50"/>
      <c r="D22" s="50"/>
    </row>
    <row r="23" spans="1:4" ht="15" customHeight="1" x14ac:dyDescent="0.2">
      <c r="A23" s="51" t="s">
        <v>86</v>
      </c>
      <c r="B23" s="51"/>
      <c r="C23" s="51"/>
      <c r="D23" s="51"/>
    </row>
    <row r="24" spans="1:4" ht="12" customHeight="1" x14ac:dyDescent="0.2">
      <c r="A24" s="52" t="s">
        <v>87</v>
      </c>
      <c r="B24" s="52"/>
      <c r="C24" s="52"/>
      <c r="D24" s="52"/>
    </row>
    <row r="25" spans="1:4" ht="12" customHeight="1" x14ac:dyDescent="0.2">
      <c r="A25" s="52" t="s">
        <v>88</v>
      </c>
      <c r="B25" s="52"/>
      <c r="C25" s="52"/>
      <c r="D25" s="52"/>
    </row>
    <row r="26" spans="1:4" ht="12" customHeight="1" x14ac:dyDescent="0.2">
      <c r="A26" s="52" t="s">
        <v>89</v>
      </c>
      <c r="B26" s="52"/>
      <c r="C26" s="52"/>
      <c r="D26" s="52"/>
    </row>
    <row r="27" spans="1:4" ht="12" customHeight="1" x14ac:dyDescent="0.2">
      <c r="A27" s="52" t="s">
        <v>90</v>
      </c>
      <c r="B27" s="52"/>
      <c r="C27" s="52"/>
      <c r="D27" s="52"/>
    </row>
    <row r="28" spans="1:4" ht="24" customHeight="1" x14ac:dyDescent="0.2">
      <c r="A28" s="42" t="s">
        <v>91</v>
      </c>
      <c r="B28" s="42"/>
      <c r="C28" s="42"/>
      <c r="D28" s="42"/>
    </row>
    <row r="29" spans="1:4" ht="12" customHeight="1" x14ac:dyDescent="0.2">
      <c r="A29" s="42" t="s">
        <v>92</v>
      </c>
      <c r="B29" s="42"/>
      <c r="C29" s="42"/>
      <c r="D29" s="42"/>
    </row>
    <row r="30" spans="1:4" ht="12" customHeight="1" x14ac:dyDescent="0.2">
      <c r="A30" s="53" t="s">
        <v>93</v>
      </c>
      <c r="B30" s="53"/>
      <c r="C30" s="53"/>
      <c r="D30" s="53"/>
    </row>
    <row r="31" spans="1:4" ht="24" customHeight="1" x14ac:dyDescent="0.2">
      <c r="A31" s="42" t="s">
        <v>94</v>
      </c>
      <c r="B31" s="42"/>
      <c r="C31" s="42"/>
      <c r="D31" s="42"/>
    </row>
    <row r="32" spans="1:4" ht="14.25" customHeight="1" x14ac:dyDescent="0.2">
      <c r="A32" s="54">
        <v>2</v>
      </c>
      <c r="B32" s="54"/>
      <c r="C32" s="54"/>
      <c r="D32" s="54"/>
    </row>
    <row r="33" ht="108.95" customHeight="1" x14ac:dyDescent="0.2"/>
    <row r="34" ht="57" customHeight="1" x14ac:dyDescent="0.2"/>
  </sheetData>
  <mergeCells count="24">
    <mergeCell ref="A27:D27"/>
    <mergeCell ref="A28:D28"/>
    <mergeCell ref="A29:D29"/>
    <mergeCell ref="A30:D30"/>
    <mergeCell ref="A31:D31"/>
    <mergeCell ref="A32:D32"/>
    <mergeCell ref="A21:D21"/>
    <mergeCell ref="A22:D22"/>
    <mergeCell ref="A23:D23"/>
    <mergeCell ref="A24:D24"/>
    <mergeCell ref="A25:D25"/>
    <mergeCell ref="A26:D26"/>
    <mergeCell ref="A14:D14"/>
    <mergeCell ref="A15:D15"/>
    <mergeCell ref="A16:D16"/>
    <mergeCell ref="A17:D17"/>
    <mergeCell ref="A18:D18"/>
    <mergeCell ref="A20:D20"/>
    <mergeCell ref="A1:D1"/>
    <mergeCell ref="A2:D2"/>
    <mergeCell ref="A3:D3"/>
    <mergeCell ref="A4:D4"/>
    <mergeCell ref="A5:D5"/>
    <mergeCell ref="A13:D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MANDAMIENTO DE PAGO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Angélica vega</dc:creator>
  <cp:lastModifiedBy>Angélica vega</cp:lastModifiedBy>
  <dcterms:created xsi:type="dcterms:W3CDTF">2025-07-02T20:29:09Z</dcterms:created>
  <dcterms:modified xsi:type="dcterms:W3CDTF">2025-07-02T20:42:12Z</dcterms:modified>
</cp:coreProperties>
</file>