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mkrodriguez\Downloads\"/>
    </mc:Choice>
  </mc:AlternateContent>
  <xr:revisionPtr revIDLastSave="0" documentId="13_ncr:1_{96664FC3-E215-455C-8A1B-B3BC71B57B89}" xr6:coauthVersionLast="47" xr6:coauthVersionMax="47" xr10:uidLastSave="{00000000-0000-0000-0000-000000000000}"/>
  <bookViews>
    <workbookView xWindow="-120" yWindow="-120" windowWidth="24240" windowHeight="13020" firstSheet="1" activeTab="4" xr2:uid="{00000000-000D-0000-FFFF-FFFF00000000}"/>
  </bookViews>
  <sheets>
    <sheet name="AUTOS  NOTA 322" sheetId="1" r:id="rId1"/>
    <sheet name="AUTOS NOTA 321" sheetId="2" r:id="rId2"/>
    <sheet name="AUTOS NOTA 324" sheetId="3" r:id="rId3"/>
    <sheet name="AUTOS NOTA 325" sheetId="4" r:id="rId4"/>
    <sheet name="CONCEPTO CONCILIACIÓN NOTA 330" sheetId="6" r:id="rId5"/>
    <sheet name="Hoja2" sheetId="5"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0" roundtripDataSignature="AMtx7milodUlLLGiRa8T6EZNdS/tNdt84w=="/>
    </ext>
  </extLst>
</workbook>
</file>

<file path=xl/calcChain.xml><?xml version="1.0" encoding="utf-8"?>
<calcChain xmlns="http://schemas.openxmlformats.org/spreadsheetml/2006/main">
  <c r="H20" i="6" l="1"/>
  <c r="H22" i="6" s="1"/>
  <c r="H24" i="6" s="1"/>
  <c r="G20" i="6"/>
  <c r="G22" i="6" s="1"/>
  <c r="G24" i="6" s="1"/>
  <c r="F20" i="6"/>
  <c r="F22" i="6" s="1"/>
  <c r="F24" i="6" s="1"/>
  <c r="E20" i="6"/>
  <c r="E22" i="6" s="1"/>
  <c r="E24" i="6" s="1"/>
  <c r="D20" i="6"/>
  <c r="D22" i="6" s="1"/>
  <c r="D24" i="6" s="1"/>
  <c r="H19" i="6"/>
  <c r="H21" i="6" s="1"/>
  <c r="H23" i="6" s="1"/>
  <c r="G19" i="6"/>
  <c r="G21" i="6" s="1"/>
  <c r="G23" i="6" s="1"/>
  <c r="F19" i="6"/>
  <c r="F21" i="6" s="1"/>
  <c r="F23" i="6" s="1"/>
  <c r="E19" i="6"/>
  <c r="E21" i="6" s="1"/>
  <c r="E23" i="6" s="1"/>
  <c r="D19" i="6"/>
  <c r="D21" i="6" s="1"/>
  <c r="D23" i="6" s="1"/>
  <c r="B24" i="3" l="1"/>
  <c r="B13" i="3" l="1"/>
  <c r="B4" i="3" l="1"/>
  <c r="B3" i="3"/>
  <c r="B7" i="4"/>
  <c r="B6" i="4"/>
  <c r="B5" i="4"/>
  <c r="B4" i="4"/>
  <c r="B3" i="4"/>
</calcChain>
</file>

<file path=xl/sharedStrings.xml><?xml version="1.0" encoding="utf-8"?>
<sst xmlns="http://schemas.openxmlformats.org/spreadsheetml/2006/main" count="243" uniqueCount="181">
  <si>
    <t>SOLICITUD DE ANTECEDENTES -ABOGADO EXTERNO-</t>
  </si>
  <si>
    <t>Radicado(23 digitos)</t>
  </si>
  <si>
    <t>11001310302420220034100</t>
  </si>
  <si>
    <t>Juzgado</t>
  </si>
  <si>
    <t>JUZGADO 24 CIVIL DEL CIRCUITO DE BOGOTÁ</t>
  </si>
  <si>
    <t>Demandado</t>
  </si>
  <si>
    <t>ALLIANZ SEGUROS S.A.</t>
  </si>
  <si>
    <t xml:space="preserve">Demandante </t>
  </si>
  <si>
    <t>FRANCIA ELENA CIFUENTES Y OTROS</t>
  </si>
  <si>
    <t>Tipo de vinculacion compañía</t>
  </si>
  <si>
    <t>DEMANDADO</t>
  </si>
  <si>
    <t xml:space="preserve">Tipo de perjucio </t>
  </si>
  <si>
    <t>DAÑOS PATRIMONIAL Y EXTRAPATRIMONIAL</t>
  </si>
  <si>
    <t>Nombre de lesionado o muerto (s)</t>
  </si>
  <si>
    <t>RICARDO ANDRES RODRIGUEZ SANMIGUEL</t>
  </si>
  <si>
    <t>Numero de identificacion</t>
  </si>
  <si>
    <t>Daños</t>
  </si>
  <si>
    <t>MATERIALES</t>
  </si>
  <si>
    <t>Domicilio</t>
  </si>
  <si>
    <t>Calle 8 No. 10 A – 50, en Funza (Cundinamarca)</t>
  </si>
  <si>
    <t xml:space="preserve">Telefono </t>
  </si>
  <si>
    <t>313 5149932</t>
  </si>
  <si>
    <t>Correo electronico</t>
  </si>
  <si>
    <t>dana3980@hotmail.com</t>
  </si>
  <si>
    <t xml:space="preserve">Estado Civil </t>
  </si>
  <si>
    <t>CASADO</t>
  </si>
  <si>
    <t xml:space="preserve">Fecha de nacimiento  </t>
  </si>
  <si>
    <t xml:space="preserve">Edad </t>
  </si>
  <si>
    <t xml:space="preserve">Fecha de defuncion </t>
  </si>
  <si>
    <t xml:space="preserve">Situcion Laboral </t>
  </si>
  <si>
    <t>EMPLEADO</t>
  </si>
  <si>
    <t xml:space="preserve">Profesion </t>
  </si>
  <si>
    <t>FUNCIONARIO INPEC</t>
  </si>
  <si>
    <t xml:space="preserve">Ingresos Netos </t>
  </si>
  <si>
    <t xml:space="preserve">Numero de Lesionados y/o fallecidos </t>
  </si>
  <si>
    <t xml:space="preserve">Cuantos  lesionados y/o fallecidos  reclaman en el proceso </t>
  </si>
  <si>
    <t xml:space="preserve">Condicion </t>
  </si>
  <si>
    <t>CONDUCTOR</t>
  </si>
  <si>
    <t>Fecha de los hechos</t>
  </si>
  <si>
    <t>Fecha de solicitud audiencia prejudicial</t>
  </si>
  <si>
    <t>Fecha de audiencia prejudicial</t>
  </si>
  <si>
    <t>AMPARO A AFECTAR</t>
  </si>
  <si>
    <t>RESPONSABILIDAD CIVIL EXTRACONTACTUAL</t>
  </si>
  <si>
    <t>breve resumen de los hechos</t>
  </si>
  <si>
    <t>El señor RODRIGUEZ SANMIGUEL se transportaba en la motocicleta d placa JPE-72 en la vía que condue a Bogotá desde Zipaquirá a la altura delmunicipio de Cajicá, cuando se accidenta con el vehículo de placa EQZ093 manejado por JHON ALEXANDER QUILCHE GALVIS, este según escrito de demanda se encontraba parqueado sobre el carril izquierdo y en una maniobra del motociclista para evitar el frenado de un vehiculo que iba delante se estrella con el vehiculo asegurado por lo cual le produce su muerte.</t>
  </si>
  <si>
    <t>Asegurado</t>
  </si>
  <si>
    <t>GAS ZIPA S.A.S., E.S.P.</t>
  </si>
  <si>
    <t>Nit Asegurado Cedula ciudadania</t>
  </si>
  <si>
    <t>860.026.070-9</t>
  </si>
  <si>
    <t>Placa vehículo asegurado (si aplica)</t>
  </si>
  <si>
    <t>EQZ093</t>
  </si>
  <si>
    <t xml:space="preserve">No. Póliza vinculada (las que se necesite solicitar). </t>
  </si>
  <si>
    <t>022872732/5</t>
  </si>
  <si>
    <t>Fecha de asignación</t>
  </si>
  <si>
    <t>Fecha de notificación</t>
  </si>
  <si>
    <t xml:space="preserve">Fecha de contestacion </t>
  </si>
  <si>
    <t>REMISION DE ANTECEDENTES - ABOGADO INTERNO-</t>
  </si>
  <si>
    <t>SINIESTRO - APLICATIVO</t>
  </si>
  <si>
    <t>SINIESTRO: 104368210 LEGIS : APJ31555</t>
  </si>
  <si>
    <t>PÓLIZA</t>
  </si>
  <si>
    <t>22872732-5</t>
  </si>
  <si>
    <t>2/04/2021 AL 02/04/2022</t>
  </si>
  <si>
    <t>VALOR ASEGURADO</t>
  </si>
  <si>
    <t xml:space="preserve">COURRENCIA </t>
  </si>
  <si>
    <t>MODALIDAD</t>
  </si>
  <si>
    <t xml:space="preserve">OCURRENCIA </t>
  </si>
  <si>
    <t xml:space="preserve">VIGENCIA </t>
  </si>
  <si>
    <t xml:space="preserve">SINIESTRO DENTRO DE LA VIGENCIA? </t>
  </si>
  <si>
    <t>CARTERA A DÍA</t>
  </si>
  <si>
    <t>SI</t>
  </si>
  <si>
    <t>COASEGURO</t>
  </si>
  <si>
    <t>PROPIO</t>
  </si>
  <si>
    <t xml:space="preserve">ASEGURADORAS  </t>
  </si>
  <si>
    <t xml:space="preserve">% DE PARTICIPACION </t>
  </si>
  <si>
    <t>REASEGURO- SUPERA LOS $500M-</t>
  </si>
  <si>
    <t>NO</t>
  </si>
  <si>
    <t>LARGE GLOSSES</t>
  </si>
  <si>
    <t>MOTIVO DE LA DEMANDA</t>
  </si>
  <si>
    <t xml:space="preserve">Objetado por la Compañía </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</si>
  <si>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</si>
  <si>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</si>
  <si>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</si>
  <si>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</si>
  <si>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</si>
  <si>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</si>
  <si>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</si>
  <si>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</si>
  <si>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</si>
  <si>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</si>
  <si>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</si>
  <si>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</si>
  <si>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</si>
  <si>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</si>
  <si>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</si>
  <si>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</si>
  <si>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</si>
  <si>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</si>
  <si>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X</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</si>
  <si>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</si>
  <si>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</si>
  <si>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</si>
  <si>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</si>
  <si>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</si>
  <si>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</si>
  <si>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</si>
  <si>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</si>
  <si>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</si>
  <si>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</si>
  <si>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</si>
  <si>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</si>
  <si>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</si>
  <si>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</si>
  <si>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</si>
  <si>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</si>
  <si>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</si>
  <si>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</si>
  <si>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</si>
  <si>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</si>
  <si>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</si>
  <si>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Observaciones sobre el valor de la contingencia: (Se debe explicar como se aterrizaron las pretensiones.)</t>
  </si>
  <si>
    <t>Defensa de la Aseguradora: (Enumerar y enunciar las excepciones propuestas demanda y/o llamamiento )</t>
  </si>
  <si>
    <t>INFORME ABOGADO INTERNO</t>
  </si>
  <si>
    <t>Reserva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</si>
  <si>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</si>
  <si>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</si>
  <si>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</si>
  <si>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</si>
  <si>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</si>
  <si>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</si>
  <si>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</si>
  <si>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</si>
  <si>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</si>
  <si>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</si>
  <si>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</si>
  <si>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Ocupado-trabajador cuenta ajena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</si>
  <si>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</si>
  <si>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</si>
  <si>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</si>
  <si>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</si>
  <si>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</si>
  <si>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</si>
  <si>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</si>
  <si>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</si>
  <si>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</si>
  <si>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</si>
  <si>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 xml:space="preserve">Motociclista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</si>
  <si>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</si>
  <si>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</si>
  <si>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</si>
  <si>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</si>
  <si>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</si>
  <si>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</si>
  <si>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</si>
  <si>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</si>
  <si>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ALLIANZ S.A.</t>
  </si>
  <si>
    <t xml:space="preserve">JOHN ALEXANDER QUINCHE </t>
  </si>
  <si>
    <t>RENTANDES S.A.S.</t>
  </si>
  <si>
    <t>GAS ZIPA S.A.S.</t>
  </si>
  <si>
    <t>DANNA ANGELINA RODRIGUEZ CIFUENTES</t>
  </si>
  <si>
    <t>FRANCIA ELELNA CIFUENTES RODRIGUEZ</t>
  </si>
  <si>
    <t xml:space="preserve">MIGUEL ANGEL ROGRIGUEZ CIFUENTES </t>
  </si>
  <si>
    <t>DEMANDA DIRECTA</t>
  </si>
  <si>
    <t xml:space="preserve">Daño Emergente </t>
  </si>
  <si>
    <t xml:space="preserve">Daño Moral </t>
  </si>
  <si>
    <t xml:space="preserve">Daño a La Vida En Relación </t>
  </si>
  <si>
    <t xml:space="preserve">•	Inexistencia De Responsabilidad De Los Demandados Como Consecuencia Del Eximente Hecho Exclusivo De La Víctima. 
•	Inexistencia De Responsabilidad A Cargo De Los Demandados Por La Falta De Acreditación Del Nexo Causal 
•	Reducción De La Indemnización Como Consecuencia De La Incidencia De La Conducta De La Víctima En La Producción Del Daño. 
•	Improcedencia Del Reconocimiento E Inexistencia De Prueba Del Daño Emergente.
•	Improcedencia Del Reconocimiento De Lucro Cesante
•	Tasación Exorbitante Del Daño Moral. 
•	Improcedencia Del Reconocimiento Del Daño A La Vida De Relación
•	Inexistencia De Obligación Indemnizatoria – Incumplimiento De La Carga De La Prueba Establecida En El Artículo 1077 Del Código De Comercio. 
•	Riesgos Expresamente Excluidos En La Póliza De Seguro No. 022872732 / 5
•	Carácter Meramente Indemnizatorio De Los Contratos De Seguro.
•	En Cualquier Caso, De Ninguna Forma Se Podrá Exceder El Límite Del Valor Asegurado.
•	Deducible Pactado En La Póliza 022872732 / 5
•	Prescripción De La Acción Derivada Del Contrato De Seguro
•	Disponibilidad Del Valor Asegurado
•	Genérica O Innominada </t>
  </si>
  <si>
    <t>Lucro cesante</t>
  </si>
  <si>
    <t>104368210 - APJ31555</t>
  </si>
  <si>
    <t>DEDUCIBLE</t>
  </si>
  <si>
    <t>Deducible</t>
  </si>
  <si>
    <r>
      <t xml:space="preserve">Como liquidación objetiva de perjuicios se llegó al total de </t>
    </r>
    <r>
      <rPr>
        <b/>
        <u/>
        <sz val="11"/>
        <color theme="1"/>
        <rFont val="Calibri"/>
        <family val="2"/>
      </rPr>
      <t>$359.903.010.</t>
    </r>
    <r>
      <rPr>
        <sz val="11"/>
        <color theme="1"/>
        <rFont val="Calibri"/>
        <family val="2"/>
      </rPr>
      <t xml:space="preserve"> A este valor se llegó de la siguiente manera:
</t>
    </r>
    <r>
      <rPr>
        <b/>
        <sz val="11"/>
        <color theme="1"/>
        <rFont val="Calibri"/>
        <family val="2"/>
      </rPr>
      <t>1. Daño emergente:</t>
    </r>
    <r>
      <rPr>
        <sz val="11"/>
        <color theme="1"/>
        <rFont val="Calibri"/>
        <family val="2"/>
      </rPr>
      <t xml:space="preserve"> No se reconocerá ninguna suma por concepto de daño emergente, como quiera que no se demostraron los presuntos gastos de daños materiales, transporte, entrega de cadáver, gastos funerarios y de exequias, autenticaciones y honorarios de abogados , sobre los cuales el demandante fundamenta esta pretensión. En tal virtud, al no existir prueba clara y cierta que acredite dichos gastos, este concepto no podrá ser reconocido. 
</t>
    </r>
    <r>
      <rPr>
        <b/>
        <sz val="11"/>
        <color theme="1"/>
        <rFont val="Calibri"/>
        <family val="2"/>
      </rPr>
      <t xml:space="preserve">2. Lucro Cesante Consolidado: </t>
    </r>
    <r>
      <rPr>
        <sz val="11"/>
        <color theme="1"/>
        <rFont val="Calibri"/>
        <family val="2"/>
      </rPr>
      <t xml:space="preserve">Con ocasión al fallecimiento del señor Ricardo Andrés Rodríguez se tendrá en cuenta la suma de </t>
    </r>
    <r>
      <rPr>
        <b/>
        <u/>
        <sz val="11"/>
        <color theme="1"/>
        <rFont val="Calibri"/>
        <family val="2"/>
      </rPr>
      <t>$58.729.323</t>
    </r>
    <r>
      <rPr>
        <sz val="11"/>
        <color theme="1"/>
        <rFont val="Calibri"/>
        <family val="2"/>
      </rPr>
      <t xml:space="preserve"> discriminados así: Se reconocerá la suma de $29.364.661 para la esposa Francia Elena Cifuentes, la suma de $14.682.330 para Miguel Ángel Rodríguez (hijo menor) y $14.682.330 para Danna Angelina Rodríguez  (hija menor) por concepto de Lucro Cesante Consolidado, para un total de $58.729.323 por este concepto. Todo lo anterior, teniendo en cuenta que el ingreso del fallecido quedó probado a través de certificación laboral y tomando como base las formulas establecidas por la Corte Suprema de Justicia en sentencia SC4703-2021. M.P. Luis Armando Tolosa Villabona. 
</t>
    </r>
    <r>
      <rPr>
        <b/>
        <sz val="11"/>
        <color theme="1"/>
        <rFont val="Calibri"/>
        <family val="2"/>
      </rPr>
      <t xml:space="preserve">3. Lucro cesante Futuro: </t>
    </r>
    <r>
      <rPr>
        <sz val="11"/>
        <color theme="1"/>
        <rFont val="Calibri"/>
        <family val="2"/>
      </rPr>
      <t xml:space="preserve"> Por otra parte, se tendrá en cuenta la suma de</t>
    </r>
    <r>
      <rPr>
        <b/>
        <u/>
        <sz val="11"/>
        <color theme="1"/>
        <rFont val="Calibri"/>
        <family val="2"/>
      </rPr>
      <t xml:space="preserve"> $122.873.687</t>
    </r>
    <r>
      <rPr>
        <sz val="11"/>
        <color theme="1"/>
        <rFont val="Calibri"/>
        <family val="2"/>
      </rPr>
      <t xml:space="preserve"> por concepto de lucro cesante futuro, discriminados así: se reconocerá la suma de $80.851.883 para la señora Francia Elena Cifuentes como esposa del fallecido, la suma de $33.654.065 para Miguel Ángel Rodríguez como hijo del fallecido (menor de edad) y la suma de $8.367.788 como hija del fallecido (menor de edad) para Danna Angelina Rodríguez por concepto de Lucro Cesante Futuro, para un total de $122.873.687. Lo anterior, siguiendo las formulas establecidas por la Corte Suprema de Justicia en sentencia SC4703-2021. M.P. Luis Armando Tolosa Villabona. </t>
    </r>
    <r>
      <rPr>
        <b/>
        <sz val="11"/>
        <color theme="1"/>
        <rFont val="Calibri"/>
        <family val="2"/>
      </rPr>
      <t xml:space="preserve">
</t>
    </r>
    <r>
      <rPr>
        <sz val="11"/>
        <color theme="1"/>
        <rFont val="Calibri"/>
        <family val="2"/>
      </rPr>
      <t xml:space="preserve">
</t>
    </r>
    <r>
      <rPr>
        <b/>
        <sz val="11"/>
        <color theme="1"/>
        <rFont val="Calibri"/>
        <family val="2"/>
      </rPr>
      <t>3. Daño Moral:</t>
    </r>
    <r>
      <rPr>
        <sz val="11"/>
        <color theme="1"/>
        <rFont val="Calibri"/>
        <family val="2"/>
      </rPr>
      <t xml:space="preserve"> Con ocasión al fallecimiento del señor Ricardo Andrés Rodríguez se tendrá en cuenta la suma de $60.000.00 para Francia Elenena Cifuentes (esposa), $60.000.000 para Miguel Ángel Rodríguez (hijo) y $60.000.000 para Danna Angelina Rodríguez (hija) para un total de </t>
    </r>
    <r>
      <rPr>
        <b/>
        <u/>
        <sz val="11"/>
        <color theme="1"/>
        <rFont val="Calibri"/>
        <family val="2"/>
      </rPr>
      <t>$180.000.000</t>
    </r>
    <r>
      <rPr>
        <sz val="11"/>
        <color theme="1"/>
        <rFont val="Calibri"/>
        <family val="2"/>
      </rPr>
      <t xml:space="preserve"> a título de daño moral. Lo anterior, según los topes indemnizatorios establecidos por La Corte Suprema De Justicia, Sala De Casación Civil, en sentencia de 7 de marzo de 2019. Magistrado ponente Octavio Augusto Tejeiro Duque, en la que se indicó como baremo indemnizatorio el tope de $60.000.000 para los familiares en primer grado de consanguinidad.
</t>
    </r>
    <r>
      <rPr>
        <b/>
        <sz val="11"/>
        <color theme="1"/>
        <rFont val="Calibri"/>
        <family val="2"/>
      </rPr>
      <t>4. Daño a La Vida En Relación:</t>
    </r>
    <r>
      <rPr>
        <sz val="11"/>
        <color theme="1"/>
        <rFont val="Calibri"/>
        <family val="2"/>
      </rPr>
      <t xml:space="preserve"> No se reconoce suma alguna por concepto de daño a la vida en relación por cuanto esta tipología de perjuicio solo se reconoce a la víctima directa que sufrió el daño. Según los términos de la sentencia del 29 de marzo del 2017 proferida por la Corte Suprema de Justicia, M.P. Ariel Salazar Ramírez, y como quiera que en este caso la víctima directa falleció, es claro que resulta improcedente el reconocimiento para los demandantes. 
</t>
    </r>
    <r>
      <rPr>
        <b/>
        <sz val="11"/>
        <color theme="1"/>
        <rFont val="Calibri"/>
        <family val="2"/>
      </rPr>
      <t>5. Deducible:</t>
    </r>
    <r>
      <rPr>
        <sz val="11"/>
        <color theme="1"/>
        <rFont val="Calibri"/>
        <family val="2"/>
      </rPr>
      <t xml:space="preserve">  Al valor total de liquidación, es decir, $361.603.010 se le descuenta la suma de $1.700.000 por concepto de deducible pactado en la póliza, arrojando una suma total de $359,903,010</t>
    </r>
  </si>
  <si>
    <r>
      <t xml:space="preserve">La contingencia se califica como </t>
    </r>
    <r>
      <rPr>
        <b/>
        <u/>
        <sz val="11"/>
        <color theme="1"/>
        <rFont val="Calibri"/>
        <family val="2"/>
      </rPr>
      <t>REMOTA</t>
    </r>
    <r>
      <rPr>
        <sz val="11"/>
        <color theme="1"/>
        <rFont val="Calibri"/>
        <family val="2"/>
      </rPr>
      <t xml:space="preserve"> toda vez que se encuentra patente la configuración del hecho exclusivo de la víctima en la ocurrencia del accidente de tránsito.
Lo primero que debe tomarse en consideración es que la póliza de seguro No. 022872732/5 cuyo asegurado es GAS ZIPA S.A.S., presta cobertura temporal y material de conformidad con los hechos y pretensiones expuestas en el libelo de la demanda. Frente a la cobertura temporal, debe señalarse que el accidente de tránsito en el que perdió la vida el señor Ricardo Andrés Rodríguez, ocurrió el 31 de julio de 2021, es decir, se dio dentro de la vigencia de la póliza comprendida entre el 2 de abril de 2021 hasta el 1 de abril de 2022. Aunado a ello presta cobertura material en tanto ampara la responsabilidad civil extracontractual, pretensión que se le endilga al asegurado.
Por otro lado, frente a la responsabilidad del asegurado debe decirse que las causas del accidente de tránsito son imputables únicamente al actuar del señor Ricardo Andrés Rodríguez como conductor de la motocicleta de placas JPE-72, quien no mantuvo la distancia de seguridad entre vehículos como lo indica la norma de tránsito, causando el accidente en el que lastimosamente falleció. Circunstancia que se encuentra probada con el Informe Policial de Accidente de Tránsito diligenciado en la fecha de los hechos, en el cual le fue atribuida al motociclista la codificación número 121 "no mantener distancia de seguridad". Adicionalmente, el proceso penal que se inició con ocasión a estos hechos fue archivado por encontrar que el accidente ocurrió por culpa de la víctima, prueba que confirma la inexistencia de responsabilidad del asegurado. En ese sentido, la responsabilidad de la víctima se encuentra probada frente a la ocurrencia del accidente y el consecuente fallecimiento que de éste se derivó. Vale la pena aclarar que si bien existe un informe RAT elaborado a solicitud de la Compañía, el mismo no fue aportado al proceso por cuanto en él se establece que el vehículo asegurado pudo haberse encontrado detenido momentos antes del impacto generando un riesgo de colisión, lo cual puede resultar desfavorable de cara al proceso judicial.</t>
    </r>
  </si>
  <si>
    <t xml:space="preserve">CONCEPTO DE CONCILIACIÓN 330 </t>
  </si>
  <si>
    <t>CONTINGENCIA</t>
  </si>
  <si>
    <t xml:space="preserve">SUMA SOLICITADA </t>
  </si>
  <si>
    <t>COMENTARIOS ABOGADO EXTERNO</t>
  </si>
  <si>
    <t>AUTORIZACIÓN COMPAÑÍA SUMA</t>
  </si>
  <si>
    <t xml:space="preserve">AUTORIZACIÓN COMPAÑÍA COMENTARIOS </t>
  </si>
  <si>
    <t xml:space="preserve">104368210 - Apl. </t>
  </si>
  <si>
    <t>REMOTA</t>
  </si>
  <si>
    <t>Dra. se cargó auto fija fecha audiencia para la hora de las 9:00 a.m. del día veintiuno (21) del mes de mayo de dos mil veinticinco (2025).
- Se necesita representante legal ; El Dr. Carlos Prieto tiene disponibilidad para asistir a esta diligencia.
- Se sugiere no conciliar, debido a la contingencia remota del proceso.
Por tanto, sugerimos esperar a que se surta la audiencia inicial, así como el debate probatorio para entonces, poder revisar nuevamente el riesgo de exposición de la compañía.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</si>
</sst>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 #,##0;[Red]\-&quot;$&quot;\ #,##0"/>
    <numFmt numFmtId="44" formatCode="_-&quot;$&quot;\ * #,##0.00_-;\-&quot;$&quot;\ * #,##0.00_-;_-&quot;$&quot;\ * &quot;-&quot;??_-;_-@_-"/>
    <numFmt numFmtId="164" formatCode="_-&quot;$&quot;* #,##0_-;\-&quot;$&quot;* #,##0_-;_-&quot;$&quot;* &quot;-&quot;_-;_-@_-"/>
    <numFmt numFmtId="165" formatCode="_-&quot;$&quot;\ * #,##0_-;\-&quot;$&quot;\ * #,##0_-;_-&quot;$&quot;\ * &quot;-&quot;_-;_-@"/>
    <numFmt numFmtId="166" formatCode="d/m/yyyy"/>
  </numFmts>
  <fonts count="13" x14ac:knownFonts="1">
    <font>
      <sz val="11"/>
      <color theme="1"/>
      <name val="Calibri"/>
      <scheme val="minor"/>
    </font>
    <font>
      <sz val="11"/>
      <color theme="1"/>
      <name val="Calibri"/>
      <family val="2"/>
    </font>
    <font>
      <b/>
      <sz val="14"/>
      <color theme="0"/>
      <name val="Calibri"/>
      <family val="2"/>
    </font>
    <font>
      <sz val="11"/>
      <name val="Calibri"/>
      <family val="2"/>
    </font>
    <font>
      <b/>
      <sz val="11"/>
      <color theme="1"/>
      <name val="Calibri"/>
      <family val="2"/>
    </font>
    <font>
      <sz val="11"/>
      <color theme="0"/>
      <name val="Calibri"/>
      <family val="2"/>
    </font>
    <font>
      <b/>
      <sz val="11"/>
      <color theme="0"/>
      <name val="Calibri"/>
      <family val="2"/>
    </font>
    <font>
      <sz val="11"/>
      <color theme="1"/>
      <name val="Calibri"/>
      <family val="2"/>
      <scheme val="minor"/>
    </font>
    <font>
      <u/>
      <sz val="11"/>
      <color theme="10"/>
      <name val="Calibri"/>
      <family val="2"/>
      <scheme val="minor"/>
    </font>
    <font>
      <b/>
      <u/>
      <sz val="11"/>
      <color theme="1"/>
      <name val="Calibri"/>
      <family val="2"/>
    </font>
    <font>
      <sz val="11"/>
      <color theme="1"/>
      <name val="Calibri"/>
      <scheme val="minor"/>
    </font>
    <font>
      <b/>
      <sz val="11"/>
      <color theme="1"/>
      <name val="Calibri"/>
      <family val="2"/>
      <scheme val="minor"/>
    </font>
    <font>
      <b/>
      <sz val="20"/>
      <color theme="0"/>
      <name val="Calibri"/>
      <family val="2"/>
      <scheme val="minor"/>
    </font>
  </fonts>
  <fills count="12">
    <fill>
      <patternFill patternType="none"/>
    </fill>
    <fill>
      <patternFill patternType="gray125"/>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44546A"/>
        <bgColor rgb="FF44546A"/>
      </patternFill>
    </fill>
    <fill>
      <patternFill patternType="solid">
        <fgColor theme="0"/>
        <bgColor indexed="64"/>
      </patternFill>
    </fill>
    <fill>
      <patternFill patternType="solid">
        <fgColor rgb="FFFFFF00"/>
        <bgColor indexed="64"/>
      </patternFill>
    </fill>
    <fill>
      <patternFill patternType="solid">
        <fgColor theme="3" tint="-0.499984740745262"/>
        <bgColor indexed="64"/>
      </patternFill>
    </fill>
    <fill>
      <patternFill patternType="solid">
        <fgColor theme="7" tint="0.79998168889431442"/>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diagonal/>
    </border>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8" fillId="0" borderId="0" applyNumberFormat="0" applyFill="0" applyBorder="0" applyAlignment="0" applyProtection="0"/>
    <xf numFmtId="164" fontId="7" fillId="0" borderId="0" applyFont="0" applyFill="0" applyBorder="0" applyAlignment="0" applyProtection="0"/>
    <xf numFmtId="44" fontId="10" fillId="0" borderId="0" applyFont="0" applyFill="0" applyBorder="0" applyAlignment="0" applyProtection="0"/>
  </cellStyleXfs>
  <cellXfs count="115">
    <xf numFmtId="0" fontId="0" fillId="0" borderId="0" xfId="0"/>
    <xf numFmtId="0" fontId="1" fillId="0" borderId="0" xfId="0" applyFont="1" applyAlignment="1">
      <alignment vertical="top"/>
    </xf>
    <xf numFmtId="0" fontId="4" fillId="0" borderId="1" xfId="0" applyFont="1" applyBorder="1" applyAlignment="1">
      <alignment horizontal="left" vertical="top" wrapText="1"/>
    </xf>
    <xf numFmtId="0" fontId="1"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1" fillId="0" borderId="1" xfId="0" applyFont="1" applyBorder="1" applyAlignment="1">
      <alignment horizontal="left" vertical="top"/>
    </xf>
    <xf numFmtId="165" fontId="4" fillId="3" borderId="1" xfId="0" applyNumberFormat="1" applyFont="1" applyFill="1" applyBorder="1" applyAlignment="1">
      <alignment horizontal="left" vertical="top" wrapText="1"/>
    </xf>
    <xf numFmtId="9" fontId="1" fillId="0" borderId="0" xfId="0" applyNumberFormat="1" applyFont="1" applyAlignment="1">
      <alignment vertical="top"/>
    </xf>
    <xf numFmtId="0" fontId="5" fillId="4" borderId="1" xfId="0" applyFont="1" applyFill="1" applyBorder="1" applyAlignment="1">
      <alignment horizontal="center" vertical="top"/>
    </xf>
    <xf numFmtId="0" fontId="1" fillId="0" borderId="1" xfId="0" applyFont="1" applyBorder="1" applyAlignment="1">
      <alignment vertical="top" wrapText="1"/>
    </xf>
    <xf numFmtId="0" fontId="1" fillId="3" borderId="1" xfId="0" applyFont="1" applyFill="1" applyBorder="1" applyAlignment="1">
      <alignment vertical="top" wrapText="1"/>
    </xf>
    <xf numFmtId="0" fontId="1" fillId="3" borderId="1" xfId="0" applyFont="1" applyFill="1" applyBorder="1" applyAlignment="1">
      <alignment vertical="top"/>
    </xf>
    <xf numFmtId="0" fontId="1" fillId="3" borderId="7" xfId="0" applyFont="1" applyFill="1" applyBorder="1" applyAlignment="1">
      <alignment horizontal="left" vertical="top" wrapText="1"/>
    </xf>
    <xf numFmtId="0" fontId="1" fillId="3" borderId="8" xfId="0" applyFont="1" applyFill="1" applyBorder="1" applyAlignment="1">
      <alignment horizontal="left" vertical="top" wrapText="1"/>
    </xf>
    <xf numFmtId="0" fontId="1" fillId="3" borderId="8" xfId="0" applyFont="1" applyFill="1" applyBorder="1" applyAlignment="1">
      <alignment horizontal="center" vertical="top" wrapText="1"/>
    </xf>
    <xf numFmtId="165" fontId="1" fillId="0" borderId="1" xfId="0" applyNumberFormat="1" applyFont="1" applyBorder="1" applyAlignment="1">
      <alignment horizontal="left" vertical="top"/>
    </xf>
    <xf numFmtId="165" fontId="6" fillId="3" borderId="1" xfId="0" applyNumberFormat="1" applyFont="1" applyFill="1" applyBorder="1" applyAlignment="1">
      <alignment horizontal="center" vertical="top"/>
    </xf>
    <xf numFmtId="0" fontId="7" fillId="0" borderId="0" xfId="0" applyFont="1"/>
    <xf numFmtId="9" fontId="1" fillId="0" borderId="0" xfId="0" applyNumberFormat="1" applyFont="1"/>
    <xf numFmtId="0" fontId="4" fillId="0" borderId="1" xfId="0" applyFont="1" applyBorder="1" applyAlignment="1">
      <alignment horizontal="left" vertical="top"/>
    </xf>
    <xf numFmtId="0" fontId="4" fillId="6" borderId="11" xfId="0" applyFont="1" applyFill="1" applyBorder="1" applyAlignment="1">
      <alignment horizontal="left" vertical="top" wrapText="1"/>
    </xf>
    <xf numFmtId="0" fontId="5" fillId="2" borderId="14" xfId="0" applyFont="1" applyFill="1" applyBorder="1" applyAlignment="1">
      <alignment horizontal="left" vertical="top"/>
    </xf>
    <xf numFmtId="0" fontId="1" fillId="5" borderId="15" xfId="0" applyFont="1" applyFill="1" applyBorder="1"/>
    <xf numFmtId="0" fontId="5" fillId="7" borderId="1" xfId="0" applyFont="1" applyFill="1" applyBorder="1" applyAlignment="1">
      <alignment horizontal="center"/>
    </xf>
    <xf numFmtId="0" fontId="1" fillId="0" borderId="1" xfId="0" applyFont="1" applyBorder="1"/>
    <xf numFmtId="0" fontId="4" fillId="0" borderId="9" xfId="0" applyFont="1" applyBorder="1" applyAlignment="1">
      <alignment vertical="top" wrapText="1"/>
    </xf>
    <xf numFmtId="0" fontId="1" fillId="0" borderId="7" xfId="0" applyFont="1" applyBorder="1" applyAlignment="1">
      <alignment horizontal="left" vertical="top"/>
    </xf>
    <xf numFmtId="0" fontId="4" fillId="9" borderId="1" xfId="0" applyFont="1" applyFill="1" applyBorder="1" applyAlignment="1">
      <alignment horizontal="left" vertical="top" wrapText="1"/>
    </xf>
    <xf numFmtId="164" fontId="1" fillId="0" borderId="7" xfId="2" applyFont="1" applyBorder="1" applyAlignment="1">
      <alignment horizontal="center" vertical="top"/>
    </xf>
    <xf numFmtId="164" fontId="3" fillId="0" borderId="8" xfId="2" applyFont="1" applyBorder="1"/>
    <xf numFmtId="0" fontId="1" fillId="0" borderId="11" xfId="0" applyFont="1" applyBorder="1" applyAlignment="1">
      <alignment horizontal="left" vertical="top"/>
    </xf>
    <xf numFmtId="0" fontId="1" fillId="0" borderId="8" xfId="0" applyFont="1" applyBorder="1" applyAlignment="1">
      <alignment vertical="top" wrapText="1"/>
    </xf>
    <xf numFmtId="49" fontId="3" fillId="0" borderId="8" xfId="0" applyNumberFormat="1" applyFont="1" applyBorder="1"/>
    <xf numFmtId="0" fontId="3" fillId="0" borderId="10" xfId="0" applyFont="1" applyBorder="1"/>
    <xf numFmtId="49" fontId="1" fillId="0" borderId="7" xfId="0" applyNumberFormat="1" applyFont="1" applyBorder="1" applyAlignment="1">
      <alignment vertical="top"/>
    </xf>
    <xf numFmtId="0" fontId="1" fillId="0" borderId="9" xfId="0" applyFont="1" applyBorder="1" applyAlignment="1">
      <alignment vertical="top"/>
    </xf>
    <xf numFmtId="165" fontId="1" fillId="3" borderId="1" xfId="0" applyNumberFormat="1" applyFont="1" applyFill="1" applyBorder="1" applyAlignment="1">
      <alignment horizontal="center" vertical="top"/>
    </xf>
    <xf numFmtId="0" fontId="11" fillId="0" borderId="18" xfId="0" applyFont="1" applyBorder="1" applyAlignment="1">
      <alignment horizontal="justify" vertical="top"/>
    </xf>
    <xf numFmtId="0" fontId="11" fillId="0" borderId="16" xfId="0" applyFont="1" applyBorder="1" applyAlignment="1">
      <alignment horizontal="justify" vertical="top" wrapText="1"/>
    </xf>
    <xf numFmtId="0" fontId="11" fillId="0" borderId="16" xfId="0" applyFont="1" applyBorder="1" applyAlignment="1">
      <alignment horizontal="justify" vertical="top"/>
    </xf>
    <xf numFmtId="0" fontId="4" fillId="0" borderId="2" xfId="0" applyFont="1" applyBorder="1" applyAlignment="1">
      <alignment horizontal="left" vertical="top" wrapText="1"/>
    </xf>
    <xf numFmtId="0" fontId="3" fillId="0" borderId="3" xfId="0" applyFont="1" applyBorder="1"/>
    <xf numFmtId="0" fontId="3" fillId="0" borderId="5" xfId="0" applyFont="1" applyBorder="1"/>
    <xf numFmtId="0" fontId="1" fillId="0" borderId="9" xfId="0" applyFont="1" applyBorder="1" applyAlignment="1">
      <alignment horizontal="left" vertical="top" wrapText="1"/>
    </xf>
    <xf numFmtId="0" fontId="3" fillId="0" borderId="10" xfId="0" applyFont="1" applyBorder="1" applyAlignment="1">
      <alignment wrapText="1"/>
    </xf>
    <xf numFmtId="0" fontId="3" fillId="0" borderId="4" xfId="0" applyFont="1" applyBorder="1" applyAlignment="1">
      <alignment wrapText="1"/>
    </xf>
    <xf numFmtId="0" fontId="3" fillId="0" borderId="14" xfId="0" applyFont="1" applyBorder="1" applyAlignment="1">
      <alignment wrapText="1"/>
    </xf>
    <xf numFmtId="0" fontId="3" fillId="0" borderId="12" xfId="0" applyFont="1" applyBorder="1" applyAlignment="1">
      <alignment wrapText="1"/>
    </xf>
    <xf numFmtId="0" fontId="3" fillId="0" borderId="6" xfId="0" applyFont="1" applyBorder="1" applyAlignment="1">
      <alignment wrapText="1"/>
    </xf>
    <xf numFmtId="0" fontId="1" fillId="0" borderId="7" xfId="0" applyFont="1" applyBorder="1" applyAlignment="1">
      <alignment horizontal="left" vertical="top"/>
    </xf>
    <xf numFmtId="0" fontId="3" fillId="0" borderId="8" xfId="0" applyFont="1" applyBorder="1"/>
    <xf numFmtId="166" fontId="1" fillId="0" borderId="7" xfId="0" applyNumberFormat="1" applyFont="1" applyBorder="1" applyAlignment="1">
      <alignment horizontal="left" vertical="top"/>
    </xf>
    <xf numFmtId="14" fontId="1" fillId="8" borderId="7" xfId="0" applyNumberFormat="1" applyFont="1" applyFill="1" applyBorder="1" applyAlignment="1">
      <alignment horizontal="left" vertical="top"/>
    </xf>
    <xf numFmtId="0" fontId="3" fillId="8" borderId="8" xfId="0" applyFont="1" applyFill="1" applyBorder="1"/>
    <xf numFmtId="15" fontId="1" fillId="9" borderId="7" xfId="0" applyNumberFormat="1" applyFont="1" applyFill="1" applyBorder="1" applyAlignment="1">
      <alignment horizontal="left" vertical="top"/>
    </xf>
    <xf numFmtId="0" fontId="3" fillId="9" borderId="8" xfId="0" applyFont="1" applyFill="1" applyBorder="1"/>
    <xf numFmtId="14" fontId="1" fillId="0" borderId="7" xfId="0" applyNumberFormat="1" applyFont="1" applyBorder="1" applyAlignment="1">
      <alignment horizontal="left" vertical="top"/>
    </xf>
    <xf numFmtId="0" fontId="1" fillId="0" borderId="7" xfId="0" applyFont="1" applyBorder="1" applyAlignment="1">
      <alignment horizontal="left" vertical="top" wrapText="1"/>
    </xf>
    <xf numFmtId="14" fontId="1" fillId="0" borderId="8" xfId="0" applyNumberFormat="1" applyFont="1" applyBorder="1" applyAlignment="1">
      <alignment horizontal="left" vertical="top"/>
    </xf>
    <xf numFmtId="164" fontId="1" fillId="0" borderId="7" xfId="2" applyFont="1" applyBorder="1" applyAlignment="1">
      <alignment horizontal="left" vertical="top"/>
    </xf>
    <xf numFmtId="164" fontId="3" fillId="0" borderId="8" xfId="2" applyFont="1" applyBorder="1" applyAlignment="1">
      <alignment horizontal="left"/>
    </xf>
    <xf numFmtId="0" fontId="8" fillId="0" borderId="7" xfId="1" applyBorder="1" applyAlignment="1">
      <alignment horizontal="left" vertical="top" wrapText="1"/>
    </xf>
    <xf numFmtId="0" fontId="3" fillId="0" borderId="8" xfId="0" applyFont="1" applyBorder="1" applyAlignment="1">
      <alignment horizontal="left"/>
    </xf>
    <xf numFmtId="0" fontId="1" fillId="0" borderId="8" xfId="0" applyFont="1" applyBorder="1" applyAlignment="1">
      <alignment horizontal="left" vertical="top"/>
    </xf>
    <xf numFmtId="0" fontId="2" fillId="2" borderId="15" xfId="0" applyFont="1" applyFill="1" applyBorder="1" applyAlignment="1">
      <alignment horizontal="center" vertical="top"/>
    </xf>
    <xf numFmtId="0" fontId="3" fillId="0" borderId="15" xfId="0" applyFont="1" applyBorder="1"/>
    <xf numFmtId="0" fontId="0" fillId="0" borderId="16" xfId="0" applyBorder="1" applyAlignment="1">
      <alignment horizontal="left"/>
    </xf>
    <xf numFmtId="0" fontId="0" fillId="0" borderId="12" xfId="0" applyBorder="1" applyAlignment="1">
      <alignment horizontal="left"/>
    </xf>
    <xf numFmtId="0" fontId="0" fillId="0" borderId="6" xfId="0" applyBorder="1" applyAlignment="1">
      <alignment horizontal="left"/>
    </xf>
    <xf numFmtId="0" fontId="1" fillId="3" borderId="7" xfId="0" applyFont="1" applyFill="1" applyBorder="1" applyAlignment="1">
      <alignment horizontal="left" vertical="top" wrapText="1"/>
    </xf>
    <xf numFmtId="0" fontId="1" fillId="3" borderId="9" xfId="0" applyFont="1" applyFill="1" applyBorder="1" applyAlignment="1">
      <alignment horizontal="left" vertical="top"/>
    </xf>
    <xf numFmtId="0" fontId="3" fillId="0" borderId="10" xfId="0" applyFont="1" applyBorder="1"/>
    <xf numFmtId="0" fontId="3" fillId="0" borderId="4" xfId="0" applyFont="1" applyBorder="1"/>
    <xf numFmtId="0" fontId="3" fillId="0" borderId="14" xfId="0" applyFont="1" applyBorder="1"/>
    <xf numFmtId="0" fontId="3" fillId="0" borderId="12" xfId="0" applyFont="1" applyBorder="1"/>
    <xf numFmtId="0" fontId="3" fillId="0" borderId="6" xfId="0" applyFont="1" applyBorder="1"/>
    <xf numFmtId="0" fontId="6" fillId="2" borderId="11" xfId="0" applyFont="1" applyFill="1" applyBorder="1" applyAlignment="1">
      <alignment horizontal="center" vertical="top"/>
    </xf>
    <xf numFmtId="0" fontId="3" fillId="0" borderId="11" xfId="0" applyFont="1" applyBorder="1"/>
    <xf numFmtId="0" fontId="6" fillId="2" borderId="11" xfId="0" applyFont="1" applyFill="1" applyBorder="1" applyAlignment="1">
      <alignment horizontal="left" vertical="top"/>
    </xf>
    <xf numFmtId="0" fontId="5" fillId="4" borderId="2" xfId="0" applyFont="1" applyFill="1" applyBorder="1" applyAlignment="1">
      <alignment horizontal="center" vertical="center"/>
    </xf>
    <xf numFmtId="0" fontId="1" fillId="0" borderId="7" xfId="0" applyFont="1" applyBorder="1" applyAlignment="1">
      <alignment horizontal="center" vertical="top"/>
    </xf>
    <xf numFmtId="164" fontId="1" fillId="0" borderId="7" xfId="2" applyFont="1" applyBorder="1" applyAlignment="1">
      <alignment horizontal="center" vertical="top"/>
    </xf>
    <xf numFmtId="164" fontId="3" fillId="0" borderId="8" xfId="2" applyFont="1" applyBorder="1" applyAlignment="1"/>
    <xf numFmtId="0" fontId="2" fillId="2" borderId="11" xfId="0" applyFont="1" applyFill="1" applyBorder="1" applyAlignment="1">
      <alignment horizontal="center" vertical="top"/>
    </xf>
    <xf numFmtId="49" fontId="1" fillId="0" borderId="7" xfId="0" applyNumberFormat="1" applyFont="1" applyBorder="1" applyAlignment="1">
      <alignment horizontal="left" vertical="top"/>
    </xf>
    <xf numFmtId="49" fontId="3" fillId="0" borderId="8" xfId="0" applyNumberFormat="1" applyFont="1" applyBorder="1"/>
    <xf numFmtId="0" fontId="1" fillId="0" borderId="9" xfId="0" applyFont="1" applyBorder="1" applyAlignment="1">
      <alignment horizontal="left" vertical="top"/>
    </xf>
    <xf numFmtId="165" fontId="1" fillId="0" borderId="7" xfId="0" applyNumberFormat="1" applyFont="1" applyBorder="1" applyAlignment="1">
      <alignment horizontal="center" vertical="top"/>
    </xf>
    <xf numFmtId="165" fontId="1" fillId="0" borderId="8" xfId="0" applyNumberFormat="1" applyFont="1" applyBorder="1" applyAlignment="1">
      <alignment horizontal="center" vertical="top"/>
    </xf>
    <xf numFmtId="0" fontId="1" fillId="0" borderId="7" xfId="0" applyFont="1" applyBorder="1" applyAlignment="1">
      <alignment horizontal="left" vertical="center" wrapText="1"/>
    </xf>
    <xf numFmtId="0" fontId="3" fillId="0" borderId="8" xfId="0" applyFont="1" applyBorder="1" applyAlignment="1">
      <alignment horizontal="left" vertical="center"/>
    </xf>
    <xf numFmtId="165" fontId="1" fillId="5" borderId="7" xfId="0" applyNumberFormat="1" applyFont="1" applyFill="1" applyBorder="1" applyAlignment="1">
      <alignment horizontal="left" vertical="top"/>
    </xf>
    <xf numFmtId="0" fontId="4" fillId="0" borderId="2" xfId="0" applyFont="1" applyBorder="1" applyAlignment="1">
      <alignment horizontal="left" vertical="top"/>
    </xf>
    <xf numFmtId="0" fontId="6" fillId="4" borderId="7" xfId="0" applyFont="1" applyFill="1" applyBorder="1" applyAlignment="1">
      <alignment horizontal="center" vertical="top"/>
    </xf>
    <xf numFmtId="0" fontId="1" fillId="6" borderId="9" xfId="0" applyFont="1" applyFill="1" applyBorder="1" applyAlignment="1">
      <alignment horizontal="left" vertical="top" wrapText="1"/>
    </xf>
    <xf numFmtId="0" fontId="3" fillId="0" borderId="10" xfId="0" applyFont="1" applyBorder="1" applyAlignment="1">
      <alignment horizontal="left"/>
    </xf>
    <xf numFmtId="0" fontId="4" fillId="0" borderId="14" xfId="0" applyFont="1" applyBorder="1" applyAlignment="1">
      <alignment horizontal="center" vertical="top" wrapText="1"/>
    </xf>
    <xf numFmtId="0" fontId="4" fillId="0" borderId="6" xfId="0" applyFont="1" applyBorder="1" applyAlignment="1">
      <alignment horizontal="center" vertical="top" wrapText="1"/>
    </xf>
    <xf numFmtId="0" fontId="1" fillId="0" borderId="10" xfId="0" applyFont="1" applyBorder="1" applyAlignment="1">
      <alignment horizontal="left" vertical="top" wrapText="1"/>
    </xf>
    <xf numFmtId="0" fontId="1" fillId="0" borderId="12" xfId="0" applyFont="1" applyBorder="1" applyAlignment="1">
      <alignment horizontal="left" vertical="top" wrapText="1"/>
    </xf>
    <xf numFmtId="0" fontId="1" fillId="0" borderId="6" xfId="0" applyFont="1" applyBorder="1" applyAlignment="1">
      <alignment horizontal="left" vertical="top" wrapText="1"/>
    </xf>
    <xf numFmtId="165" fontId="1" fillId="5" borderId="15" xfId="0" applyNumberFormat="1" applyFont="1" applyFill="1" applyBorder="1" applyAlignment="1">
      <alignment horizontal="center" vertical="top"/>
    </xf>
    <xf numFmtId="0" fontId="6" fillId="4" borderId="12" xfId="0" applyFont="1" applyFill="1" applyBorder="1" applyAlignment="1">
      <alignment horizontal="center" vertical="top"/>
    </xf>
    <xf numFmtId="0" fontId="3" fillId="0" borderId="13" xfId="0" applyFont="1" applyBorder="1"/>
    <xf numFmtId="0" fontId="1" fillId="0" borderId="10" xfId="0" applyFont="1" applyBorder="1" applyAlignment="1">
      <alignment horizontal="left" vertical="top"/>
    </xf>
    <xf numFmtId="0" fontId="3" fillId="0" borderId="14" xfId="0" applyFont="1" applyBorder="1" applyAlignment="1">
      <alignment horizontal="left"/>
    </xf>
    <xf numFmtId="0" fontId="12" fillId="10" borderId="17" xfId="0" applyFont="1" applyFill="1" applyBorder="1" applyAlignment="1">
      <alignment horizontal="center" vertical="top"/>
    </xf>
    <xf numFmtId="0" fontId="0" fillId="0" borderId="18" xfId="0" applyBorder="1" applyAlignment="1">
      <alignment horizontal="center" vertical="top"/>
    </xf>
    <xf numFmtId="0" fontId="0" fillId="0" borderId="19" xfId="0" applyBorder="1" applyAlignment="1">
      <alignment horizontal="center" vertical="top"/>
    </xf>
    <xf numFmtId="0" fontId="0" fillId="0" borderId="16" xfId="0" applyBorder="1" applyAlignment="1">
      <alignment horizontal="justify" vertical="top"/>
    </xf>
    <xf numFmtId="164" fontId="0" fillId="11" borderId="16" xfId="2" applyFont="1" applyFill="1" applyBorder="1" applyAlignment="1">
      <alignment horizontal="justify" vertical="top"/>
    </xf>
    <xf numFmtId="6" fontId="0" fillId="11" borderId="16" xfId="3" applyNumberFormat="1" applyFont="1" applyFill="1" applyBorder="1" applyAlignment="1">
      <alignment horizontal="center"/>
    </xf>
    <xf numFmtId="44" fontId="0" fillId="11" borderId="16" xfId="3" applyFont="1" applyFill="1" applyBorder="1" applyAlignment="1">
      <alignment horizontal="center"/>
    </xf>
    <xf numFmtId="0" fontId="0" fillId="0" borderId="16" xfId="0" applyBorder="1" applyAlignment="1">
      <alignment horizontal="justify" vertical="top" wrapText="1"/>
    </xf>
    <xf numFmtId="0" fontId="0" fillId="11" borderId="16" xfId="0" applyFill="1" applyBorder="1" applyAlignment="1">
      <alignment horizontal="justify" vertical="top"/>
    </xf>
  </cellXfs>
  <cellStyles count="4">
    <cellStyle name="Hipervínculo" xfId="1" builtinId="8"/>
    <cellStyle name="Moneda" xfId="3" builtinId="4"/>
    <cellStyle name="Moneda [0]" xfId="2"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dana3980@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22A35"/>
  </sheetPr>
  <dimension ref="A1:XFC37"/>
  <sheetViews>
    <sheetView showGridLines="0" topLeftCell="B1" zoomScale="85" zoomScaleNormal="85" workbookViewId="0">
      <selection activeCell="C2" sqref="C2:D6"/>
    </sheetView>
  </sheetViews>
  <sheetFormatPr baseColWidth="10" defaultColWidth="14.42578125" defaultRowHeight="15" customHeight="1" x14ac:dyDescent="0.25"/>
  <cols>
    <col min="1" max="1" width="11.42578125" hidden="1" customWidth="1"/>
    <col min="2" max="2" width="46.140625" customWidth="1"/>
    <col min="3" max="3" width="63.85546875" customWidth="1"/>
    <col min="4" max="4" width="19.140625" customWidth="1"/>
    <col min="5" max="5" width="11.42578125" hidden="1" customWidth="1"/>
    <col min="6" max="7" width="8.5703125" hidden="1" customWidth="1"/>
    <col min="8" max="16383" width="11.42578125" hidden="1" customWidth="1"/>
  </cols>
  <sheetData>
    <row r="1" spans="2:4" ht="18.75" x14ac:dyDescent="0.25">
      <c r="B1" s="64" t="s">
        <v>0</v>
      </c>
      <c r="C1" s="65"/>
      <c r="D1" s="65"/>
    </row>
    <row r="2" spans="2:4" x14ac:dyDescent="0.25">
      <c r="B2" s="2" t="s">
        <v>1</v>
      </c>
      <c r="C2" s="34" t="s">
        <v>2</v>
      </c>
      <c r="D2" s="32"/>
    </row>
    <row r="3" spans="2:4" x14ac:dyDescent="0.25">
      <c r="B3" s="2" t="s">
        <v>3</v>
      </c>
      <c r="C3" s="35" t="s">
        <v>4</v>
      </c>
      <c r="D3" s="33"/>
    </row>
    <row r="4" spans="2:4" ht="16.5" customHeight="1" x14ac:dyDescent="0.25">
      <c r="B4" s="25" t="s">
        <v>5</v>
      </c>
      <c r="C4" s="66" t="s">
        <v>6</v>
      </c>
      <c r="D4" s="66"/>
    </row>
    <row r="5" spans="2:4" x14ac:dyDescent="0.25">
      <c r="B5" s="2" t="s">
        <v>7</v>
      </c>
      <c r="C5" s="67" t="s">
        <v>8</v>
      </c>
      <c r="D5" s="68"/>
    </row>
    <row r="6" spans="2:4" x14ac:dyDescent="0.25">
      <c r="B6" s="2" t="s">
        <v>9</v>
      </c>
      <c r="C6" s="49" t="s">
        <v>10</v>
      </c>
      <c r="D6" s="50"/>
    </row>
    <row r="7" spans="2:4" x14ac:dyDescent="0.25">
      <c r="B7" s="3" t="s">
        <v>11</v>
      </c>
      <c r="C7" s="49" t="s">
        <v>12</v>
      </c>
      <c r="D7" s="50"/>
    </row>
    <row r="8" spans="2:4" x14ac:dyDescent="0.25">
      <c r="B8" s="4" t="s">
        <v>13</v>
      </c>
      <c r="C8" s="49" t="s">
        <v>14</v>
      </c>
      <c r="D8" s="50"/>
    </row>
    <row r="9" spans="2:4" x14ac:dyDescent="0.25">
      <c r="B9" s="4" t="s">
        <v>15</v>
      </c>
      <c r="C9" s="49">
        <v>80229044</v>
      </c>
      <c r="D9" s="63"/>
    </row>
    <row r="10" spans="2:4" x14ac:dyDescent="0.25">
      <c r="B10" s="4" t="s">
        <v>16</v>
      </c>
      <c r="C10" s="49" t="s">
        <v>17</v>
      </c>
      <c r="D10" s="62"/>
    </row>
    <row r="11" spans="2:4" x14ac:dyDescent="0.25">
      <c r="B11" s="4" t="s">
        <v>18</v>
      </c>
      <c r="C11" s="57" t="s">
        <v>19</v>
      </c>
      <c r="D11" s="50"/>
    </row>
    <row r="12" spans="2:4" x14ac:dyDescent="0.25">
      <c r="B12" s="6" t="s">
        <v>20</v>
      </c>
      <c r="C12" s="57" t="s">
        <v>21</v>
      </c>
      <c r="D12" s="50"/>
    </row>
    <row r="13" spans="2:4" x14ac:dyDescent="0.25">
      <c r="B13" s="2" t="s">
        <v>22</v>
      </c>
      <c r="C13" s="61" t="s">
        <v>23</v>
      </c>
      <c r="D13" s="50"/>
    </row>
    <row r="14" spans="2:4" x14ac:dyDescent="0.25">
      <c r="B14" s="2" t="s">
        <v>24</v>
      </c>
      <c r="C14" s="49" t="s">
        <v>25</v>
      </c>
      <c r="D14" s="50"/>
    </row>
    <row r="15" spans="2:4" x14ac:dyDescent="0.25">
      <c r="B15" s="2" t="s">
        <v>26</v>
      </c>
      <c r="C15" s="56">
        <v>29285</v>
      </c>
      <c r="D15" s="50"/>
    </row>
    <row r="16" spans="2:4" x14ac:dyDescent="0.25">
      <c r="B16" s="2" t="s">
        <v>27</v>
      </c>
      <c r="C16" s="49">
        <v>41</v>
      </c>
      <c r="D16" s="50"/>
    </row>
    <row r="17" spans="2:4" x14ac:dyDescent="0.25">
      <c r="B17" s="2" t="s">
        <v>28</v>
      </c>
      <c r="C17" s="56">
        <v>44408</v>
      </c>
      <c r="D17" s="50"/>
    </row>
    <row r="18" spans="2:4" x14ac:dyDescent="0.25">
      <c r="B18" s="2" t="s">
        <v>29</v>
      </c>
      <c r="C18" s="49" t="s">
        <v>30</v>
      </c>
      <c r="D18" s="50"/>
    </row>
    <row r="19" spans="2:4" x14ac:dyDescent="0.25">
      <c r="B19" s="2" t="s">
        <v>31</v>
      </c>
      <c r="C19" s="49" t="s">
        <v>32</v>
      </c>
      <c r="D19" s="50"/>
    </row>
    <row r="20" spans="2:4" x14ac:dyDescent="0.25">
      <c r="B20" s="2" t="s">
        <v>33</v>
      </c>
      <c r="C20" s="59">
        <v>2867917</v>
      </c>
      <c r="D20" s="60"/>
    </row>
    <row r="21" spans="2:4" ht="15.75" customHeight="1" x14ac:dyDescent="0.25">
      <c r="B21" s="2" t="s">
        <v>34</v>
      </c>
      <c r="C21" s="49">
        <v>1</v>
      </c>
      <c r="D21" s="50"/>
    </row>
    <row r="22" spans="2:4" ht="15.75" customHeight="1" x14ac:dyDescent="0.25">
      <c r="B22" s="2" t="s">
        <v>35</v>
      </c>
      <c r="C22" s="49">
        <v>3</v>
      </c>
      <c r="D22" s="50"/>
    </row>
    <row r="23" spans="2:4" x14ac:dyDescent="0.25">
      <c r="B23" s="2" t="s">
        <v>36</v>
      </c>
      <c r="C23" s="49" t="s">
        <v>37</v>
      </c>
      <c r="D23" s="50"/>
    </row>
    <row r="24" spans="2:4" ht="15.75" customHeight="1" x14ac:dyDescent="0.25">
      <c r="B24" s="27" t="s">
        <v>38</v>
      </c>
      <c r="C24" s="54">
        <v>44408</v>
      </c>
      <c r="D24" s="55"/>
    </row>
    <row r="25" spans="2:4" ht="15.75" customHeight="1" x14ac:dyDescent="0.25">
      <c r="B25" s="2" t="s">
        <v>39</v>
      </c>
      <c r="C25" s="56">
        <v>44599</v>
      </c>
      <c r="D25" s="50"/>
    </row>
    <row r="26" spans="2:4" ht="15.75" customHeight="1" x14ac:dyDescent="0.25">
      <c r="B26" s="2" t="s">
        <v>40</v>
      </c>
      <c r="C26" s="56">
        <v>44637</v>
      </c>
      <c r="D26" s="50"/>
    </row>
    <row r="27" spans="2:4" ht="15.75" customHeight="1" x14ac:dyDescent="0.25">
      <c r="B27" s="2" t="s">
        <v>41</v>
      </c>
      <c r="C27" s="57" t="s">
        <v>42</v>
      </c>
      <c r="D27" s="50"/>
    </row>
    <row r="28" spans="2:4" ht="15.75" customHeight="1" x14ac:dyDescent="0.25">
      <c r="B28" s="40" t="s">
        <v>43</v>
      </c>
      <c r="C28" s="43" t="s">
        <v>44</v>
      </c>
      <c r="D28" s="44"/>
    </row>
    <row r="29" spans="2:4" ht="15.75" customHeight="1" x14ac:dyDescent="0.25">
      <c r="B29" s="41"/>
      <c r="C29" s="45"/>
      <c r="D29" s="46"/>
    </row>
    <row r="30" spans="2:4" ht="105" customHeight="1" x14ac:dyDescent="0.25">
      <c r="B30" s="42"/>
      <c r="C30" s="47"/>
      <c r="D30" s="48"/>
    </row>
    <row r="31" spans="2:4" ht="15.75" customHeight="1" x14ac:dyDescent="0.25">
      <c r="B31" s="2" t="s">
        <v>45</v>
      </c>
      <c r="C31" s="49" t="s">
        <v>46</v>
      </c>
      <c r="D31" s="50"/>
    </row>
    <row r="32" spans="2:4" ht="15.75" customHeight="1" x14ac:dyDescent="0.25">
      <c r="B32" s="2" t="s">
        <v>47</v>
      </c>
      <c r="C32" s="49" t="s">
        <v>48</v>
      </c>
      <c r="D32" s="50"/>
    </row>
    <row r="33" spans="2:4" ht="15.75" customHeight="1" x14ac:dyDescent="0.25">
      <c r="B33" s="2" t="s">
        <v>49</v>
      </c>
      <c r="C33" s="49" t="s">
        <v>50</v>
      </c>
      <c r="D33" s="50"/>
    </row>
    <row r="34" spans="2:4" x14ac:dyDescent="0.25">
      <c r="B34" s="2" t="s">
        <v>51</v>
      </c>
      <c r="C34" s="49" t="s">
        <v>52</v>
      </c>
      <c r="D34" s="50"/>
    </row>
    <row r="35" spans="2:4" ht="15.75" customHeight="1" x14ac:dyDescent="0.25">
      <c r="B35" s="2" t="s">
        <v>53</v>
      </c>
      <c r="C35" s="56">
        <v>44896</v>
      </c>
      <c r="D35" s="58"/>
    </row>
    <row r="36" spans="2:4" ht="15.75" customHeight="1" x14ac:dyDescent="0.25">
      <c r="B36" s="2" t="s">
        <v>54</v>
      </c>
      <c r="C36" s="51">
        <v>44896</v>
      </c>
      <c r="D36" s="50"/>
    </row>
    <row r="37" spans="2:4" ht="15.75" customHeight="1" x14ac:dyDescent="0.25">
      <c r="B37" s="2" t="s">
        <v>55</v>
      </c>
      <c r="C37" s="52">
        <v>44937</v>
      </c>
      <c r="D37" s="53"/>
    </row>
  </sheetData>
  <mergeCells count="34">
    <mergeCell ref="B1:D1"/>
    <mergeCell ref="C6:D6"/>
    <mergeCell ref="C4:D4"/>
    <mergeCell ref="C5:D5"/>
    <mergeCell ref="C7:D7"/>
    <mergeCell ref="C8:D8"/>
    <mergeCell ref="C10:D10"/>
    <mergeCell ref="C11:D11"/>
    <mergeCell ref="C9:D9"/>
    <mergeCell ref="C12:D12"/>
    <mergeCell ref="C13:D13"/>
    <mergeCell ref="C14:D14"/>
    <mergeCell ref="C15:D15"/>
    <mergeCell ref="C16:D16"/>
    <mergeCell ref="C21:D21"/>
    <mergeCell ref="C22:D22"/>
    <mergeCell ref="C31:D31"/>
    <mergeCell ref="C32:D32"/>
    <mergeCell ref="C17:D17"/>
    <mergeCell ref="C18:D18"/>
    <mergeCell ref="C19:D19"/>
    <mergeCell ref="C20:D20"/>
    <mergeCell ref="C37:D37"/>
    <mergeCell ref="C23:D23"/>
    <mergeCell ref="C24:D24"/>
    <mergeCell ref="C25:D25"/>
    <mergeCell ref="C26:D26"/>
    <mergeCell ref="C27:D27"/>
    <mergeCell ref="C35:D35"/>
    <mergeCell ref="B28:B30"/>
    <mergeCell ref="C28:D30"/>
    <mergeCell ref="C33:D33"/>
    <mergeCell ref="C34:D34"/>
    <mergeCell ref="C36:D36"/>
  </mergeCells>
  <hyperlinks>
    <hyperlink ref="C13" r:id="rId1" xr:uid="{27B526CD-B3A3-4499-9934-7FA045A6B280}"/>
  </hyperlinks>
  <pageMargins left="0.7" right="0.7" top="0.75" bottom="0.75" header="0" footer="0"/>
  <pageSetup orientation="portrait"/>
  <headerFooter>
    <oddHeader>&amp;C&amp;"Calibri"&amp;10&amp;K000000 Internal&amp;1#_x000D_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sheetPr>
  <dimension ref="A1:F49"/>
  <sheetViews>
    <sheetView zoomScale="85" zoomScaleNormal="85" workbookViewId="0">
      <selection activeCell="B2" sqref="B2:C2"/>
    </sheetView>
  </sheetViews>
  <sheetFormatPr baseColWidth="10" defaultColWidth="14.42578125" defaultRowHeight="15" customHeight="1" x14ac:dyDescent="0.25"/>
  <cols>
    <col min="1" max="1" width="49.85546875" customWidth="1"/>
    <col min="2" max="2" width="31.42578125" customWidth="1"/>
    <col min="3" max="3" width="90.140625" customWidth="1"/>
    <col min="4" max="6" width="11.42578125" hidden="1" customWidth="1"/>
    <col min="7" max="26" width="8.5703125" customWidth="1"/>
  </cols>
  <sheetData>
    <row r="1" spans="1:3" ht="18.75" x14ac:dyDescent="0.25">
      <c r="A1" s="83" t="s">
        <v>56</v>
      </c>
      <c r="B1" s="77"/>
      <c r="C1" s="77"/>
    </row>
    <row r="2" spans="1:3" ht="15.75" customHeight="1" x14ac:dyDescent="0.25">
      <c r="A2" s="26" t="s">
        <v>57</v>
      </c>
      <c r="B2" s="80" t="s">
        <v>58</v>
      </c>
      <c r="C2" s="50"/>
    </row>
    <row r="3" spans="1:3" x14ac:dyDescent="0.25">
      <c r="A3" s="2" t="s">
        <v>1</v>
      </c>
      <c r="B3" s="84" t="s">
        <v>2</v>
      </c>
      <c r="C3" s="85"/>
    </row>
    <row r="4" spans="1:3" x14ac:dyDescent="0.25">
      <c r="A4" s="2" t="s">
        <v>3</v>
      </c>
      <c r="B4" s="86" t="s">
        <v>4</v>
      </c>
      <c r="C4" s="71"/>
    </row>
    <row r="5" spans="1:3" x14ac:dyDescent="0.25">
      <c r="A5" s="2" t="s">
        <v>5</v>
      </c>
      <c r="B5" s="66" t="s">
        <v>6</v>
      </c>
      <c r="C5" s="66"/>
    </row>
    <row r="6" spans="1:3" x14ac:dyDescent="0.25">
      <c r="A6" s="2" t="s">
        <v>7</v>
      </c>
      <c r="B6" s="67" t="s">
        <v>8</v>
      </c>
      <c r="C6" s="68"/>
    </row>
    <row r="7" spans="1:3" x14ac:dyDescent="0.25">
      <c r="A7" s="2" t="s">
        <v>9</v>
      </c>
      <c r="B7" s="49" t="s">
        <v>10</v>
      </c>
      <c r="C7" s="50"/>
    </row>
    <row r="8" spans="1:3" x14ac:dyDescent="0.25">
      <c r="A8" s="26" t="s">
        <v>59</v>
      </c>
      <c r="B8" s="49" t="s">
        <v>60</v>
      </c>
      <c r="C8" s="50"/>
    </row>
    <row r="9" spans="1:3" x14ac:dyDescent="0.25">
      <c r="A9" s="26" t="s">
        <v>41</v>
      </c>
      <c r="B9" s="56" t="s">
        <v>61</v>
      </c>
      <c r="C9" s="50"/>
    </row>
    <row r="10" spans="1:3" x14ac:dyDescent="0.25">
      <c r="A10" s="26" t="s">
        <v>62</v>
      </c>
      <c r="B10" s="81">
        <v>4000000000</v>
      </c>
      <c r="C10" s="82"/>
    </row>
    <row r="11" spans="1:3" x14ac:dyDescent="0.25">
      <c r="A11" s="26" t="s">
        <v>63</v>
      </c>
      <c r="B11" s="28">
        <v>1700000</v>
      </c>
      <c r="C11" s="29"/>
    </row>
    <row r="12" spans="1:3" x14ac:dyDescent="0.25">
      <c r="A12" s="26" t="s">
        <v>64</v>
      </c>
      <c r="B12" s="49" t="s">
        <v>65</v>
      </c>
      <c r="C12" s="50"/>
    </row>
    <row r="13" spans="1:3" x14ac:dyDescent="0.25">
      <c r="A13" s="26" t="s">
        <v>66</v>
      </c>
      <c r="B13" s="49"/>
      <c r="C13" s="50"/>
    </row>
    <row r="14" spans="1:3" x14ac:dyDescent="0.25">
      <c r="A14" s="26" t="s">
        <v>67</v>
      </c>
      <c r="B14" s="49"/>
      <c r="C14" s="50"/>
    </row>
    <row r="15" spans="1:3" x14ac:dyDescent="0.25">
      <c r="A15" s="26" t="s">
        <v>68</v>
      </c>
      <c r="B15" s="49" t="s">
        <v>69</v>
      </c>
      <c r="C15" s="63"/>
    </row>
    <row r="16" spans="1:3" x14ac:dyDescent="0.25">
      <c r="A16" s="79" t="s">
        <v>70</v>
      </c>
      <c r="B16" s="49" t="s">
        <v>71</v>
      </c>
      <c r="C16" s="50"/>
    </row>
    <row r="17" spans="1:3" x14ac:dyDescent="0.25">
      <c r="A17" s="41"/>
      <c r="B17" s="8" t="s">
        <v>72</v>
      </c>
      <c r="C17" s="8" t="s">
        <v>73</v>
      </c>
    </row>
    <row r="18" spans="1:3" x14ac:dyDescent="0.25">
      <c r="A18" s="41"/>
      <c r="B18" s="5"/>
      <c r="C18" s="5"/>
    </row>
    <row r="19" spans="1:3" x14ac:dyDescent="0.25">
      <c r="A19" s="41"/>
      <c r="B19" s="5"/>
      <c r="C19" s="5"/>
    </row>
    <row r="20" spans="1:3" x14ac:dyDescent="0.25">
      <c r="A20" s="42"/>
      <c r="B20" s="5"/>
      <c r="C20" s="5"/>
    </row>
    <row r="21" spans="1:3" x14ac:dyDescent="0.25">
      <c r="A21" s="26" t="s">
        <v>74</v>
      </c>
      <c r="B21" s="49" t="s">
        <v>75</v>
      </c>
      <c r="C21" s="50"/>
    </row>
    <row r="22" spans="1:3" ht="15.75" customHeight="1" x14ac:dyDescent="0.25">
      <c r="A22" s="26" t="s">
        <v>76</v>
      </c>
      <c r="B22" s="80" t="s">
        <v>75</v>
      </c>
      <c r="C22" s="50"/>
    </row>
    <row r="23" spans="1:3" ht="15.75" customHeight="1" x14ac:dyDescent="0.25">
      <c r="A23" s="26" t="s">
        <v>77</v>
      </c>
      <c r="B23" s="49" t="s">
        <v>78</v>
      </c>
      <c r="C23" s="50"/>
    </row>
    <row r="24" spans="1:3" ht="15.75" customHeight="1" x14ac:dyDescent="0.25">
      <c r="A24" s="26" t="s">
        <v>79</v>
      </c>
      <c r="B24" s="49" t="s">
        <v>75</v>
      </c>
      <c r="C24" s="50"/>
    </row>
    <row r="25" spans="1:3" ht="15.75" customHeight="1" x14ac:dyDescent="0.25">
      <c r="A25" s="26" t="s">
        <v>80</v>
      </c>
      <c r="B25" s="49" t="s">
        <v>75</v>
      </c>
      <c r="C25" s="50"/>
    </row>
    <row r="26" spans="1:3" ht="15.75" customHeight="1" x14ac:dyDescent="0.25">
      <c r="A26" s="30" t="s">
        <v>81</v>
      </c>
      <c r="B26" s="49" t="s">
        <v>69</v>
      </c>
      <c r="C26" s="50"/>
    </row>
    <row r="27" spans="1:3" ht="15.75" customHeight="1" x14ac:dyDescent="0.25">
      <c r="A27" s="78" t="s">
        <v>82</v>
      </c>
      <c r="B27" s="77"/>
      <c r="C27" s="77"/>
    </row>
    <row r="28" spans="1:3" ht="15.75" customHeight="1" x14ac:dyDescent="0.25">
      <c r="A28" s="57" t="s">
        <v>83</v>
      </c>
      <c r="B28" s="50"/>
      <c r="C28" s="9"/>
    </row>
    <row r="29" spans="1:3" ht="15.75" customHeight="1" x14ac:dyDescent="0.25">
      <c r="A29" s="57" t="s">
        <v>84</v>
      </c>
      <c r="B29" s="50"/>
      <c r="C29" s="9"/>
    </row>
    <row r="30" spans="1:3" ht="15.75" customHeight="1" x14ac:dyDescent="0.25">
      <c r="A30" s="57" t="s">
        <v>85</v>
      </c>
      <c r="B30" s="50"/>
      <c r="C30" s="9"/>
    </row>
    <row r="31" spans="1:3" ht="15.75" customHeight="1" x14ac:dyDescent="0.25">
      <c r="A31" s="57" t="s">
        <v>86</v>
      </c>
      <c r="B31" s="50"/>
      <c r="C31" s="9"/>
    </row>
    <row r="32" spans="1:3" ht="15.75" customHeight="1" x14ac:dyDescent="0.25">
      <c r="A32" s="57" t="s">
        <v>87</v>
      </c>
      <c r="B32" s="50"/>
      <c r="C32" s="9"/>
    </row>
    <row r="33" spans="1:3" ht="15.75" customHeight="1" x14ac:dyDescent="0.25">
      <c r="A33" s="57" t="s">
        <v>88</v>
      </c>
      <c r="B33" s="50"/>
      <c r="C33" s="31"/>
    </row>
    <row r="34" spans="1:3" ht="15.75" customHeight="1" x14ac:dyDescent="0.25">
      <c r="A34" s="69" t="s">
        <v>89</v>
      </c>
      <c r="B34" s="50"/>
      <c r="C34" s="10"/>
    </row>
    <row r="35" spans="1:3" ht="15.75" customHeight="1" x14ac:dyDescent="0.25">
      <c r="A35" s="69" t="s">
        <v>90</v>
      </c>
      <c r="B35" s="50"/>
      <c r="C35" s="11"/>
    </row>
    <row r="36" spans="1:3" ht="15.75" customHeight="1" x14ac:dyDescent="0.25">
      <c r="A36" s="70" t="s">
        <v>91</v>
      </c>
      <c r="B36" s="71"/>
      <c r="C36" s="11"/>
    </row>
    <row r="37" spans="1:3" ht="15.75" customHeight="1" x14ac:dyDescent="0.25">
      <c r="A37" s="72"/>
      <c r="B37" s="73"/>
      <c r="C37" s="11"/>
    </row>
    <row r="38" spans="1:3" ht="15.75" customHeight="1" x14ac:dyDescent="0.25">
      <c r="A38" s="74"/>
      <c r="B38" s="75"/>
      <c r="C38" s="11"/>
    </row>
    <row r="39" spans="1:3" ht="15.75" customHeight="1" x14ac:dyDescent="0.25">
      <c r="A39" s="76" t="s">
        <v>92</v>
      </c>
      <c r="B39" s="77"/>
      <c r="C39" s="77"/>
    </row>
    <row r="40" spans="1:3" ht="15.75" customHeight="1" x14ac:dyDescent="0.25">
      <c r="A40" s="12" t="s">
        <v>93</v>
      </c>
      <c r="B40" s="13"/>
      <c r="C40" s="11"/>
    </row>
    <row r="41" spans="1:3" ht="15.75" customHeight="1" x14ac:dyDescent="0.25">
      <c r="A41" s="69" t="s">
        <v>94</v>
      </c>
      <c r="B41" s="50"/>
      <c r="C41" s="11"/>
    </row>
    <row r="42" spans="1:3" ht="15.75" customHeight="1" x14ac:dyDescent="0.25">
      <c r="A42" s="69" t="s">
        <v>95</v>
      </c>
      <c r="B42" s="50"/>
      <c r="C42" s="11"/>
    </row>
    <row r="43" spans="1:3" ht="15.75" customHeight="1" x14ac:dyDescent="0.25">
      <c r="A43" s="12" t="s">
        <v>96</v>
      </c>
      <c r="B43" s="13"/>
      <c r="C43" s="11" t="s">
        <v>97</v>
      </c>
    </row>
    <row r="44" spans="1:3" ht="15.75" customHeight="1" x14ac:dyDescent="0.25">
      <c r="A44" s="12" t="s">
        <v>98</v>
      </c>
      <c r="B44" s="13"/>
      <c r="C44" s="11"/>
    </row>
    <row r="45" spans="1:3" ht="15.75" customHeight="1" x14ac:dyDescent="0.25">
      <c r="A45" s="69" t="s">
        <v>99</v>
      </c>
      <c r="B45" s="50"/>
      <c r="C45" s="11"/>
    </row>
    <row r="46" spans="1:3" ht="15.75" customHeight="1" x14ac:dyDescent="0.25">
      <c r="A46" s="12" t="s">
        <v>100</v>
      </c>
      <c r="B46" s="14"/>
      <c r="C46" s="11"/>
    </row>
    <row r="47" spans="1:3" ht="15.75" customHeight="1" x14ac:dyDescent="0.25">
      <c r="A47" s="69" t="s">
        <v>101</v>
      </c>
      <c r="B47" s="50"/>
      <c r="C47" s="11"/>
    </row>
    <row r="48" spans="1:3" ht="15.75" customHeight="1" x14ac:dyDescent="0.25">
      <c r="A48" s="69" t="s">
        <v>102</v>
      </c>
      <c r="B48" s="50"/>
      <c r="C48" s="11"/>
    </row>
    <row r="49" spans="1:3" ht="15.75" customHeight="1" x14ac:dyDescent="0.25">
      <c r="A49" s="69" t="s">
        <v>91</v>
      </c>
      <c r="B49" s="50"/>
      <c r="C49" s="11"/>
    </row>
  </sheetData>
  <mergeCells count="39">
    <mergeCell ref="A1:C1"/>
    <mergeCell ref="B2:C2"/>
    <mergeCell ref="B3:C3"/>
    <mergeCell ref="B4:C4"/>
    <mergeCell ref="B5:C5"/>
    <mergeCell ref="B6:C6"/>
    <mergeCell ref="B7:C7"/>
    <mergeCell ref="B15:C15"/>
    <mergeCell ref="B16:C16"/>
    <mergeCell ref="B8:C8"/>
    <mergeCell ref="B9:C9"/>
    <mergeCell ref="B10:C10"/>
    <mergeCell ref="B12:C12"/>
    <mergeCell ref="B13:C13"/>
    <mergeCell ref="B14:C14"/>
    <mergeCell ref="A16:A20"/>
    <mergeCell ref="B21:C21"/>
    <mergeCell ref="B22:C22"/>
    <mergeCell ref="B23:C23"/>
    <mergeCell ref="B24:C24"/>
    <mergeCell ref="B25:C25"/>
    <mergeCell ref="B26:C26"/>
    <mergeCell ref="A27:C27"/>
    <mergeCell ref="A28:B28"/>
    <mergeCell ref="A29:B29"/>
    <mergeCell ref="A30:B30"/>
    <mergeCell ref="A31:B31"/>
    <mergeCell ref="A32:B32"/>
    <mergeCell ref="A33:B33"/>
    <mergeCell ref="A34:B34"/>
    <mergeCell ref="A48:B48"/>
    <mergeCell ref="A49:B49"/>
    <mergeCell ref="A35:B35"/>
    <mergeCell ref="A36:B38"/>
    <mergeCell ref="A39:C39"/>
    <mergeCell ref="A41:B41"/>
    <mergeCell ref="A42:B42"/>
    <mergeCell ref="A45:B45"/>
    <mergeCell ref="A47:B47"/>
  </mergeCells>
  <pageMargins left="0.7" right="0.7" top="0.75" bottom="0.75" header="0" footer="0"/>
  <pageSetup orientation="landscape"/>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ErrorMessage="1" xr:uid="{00000000-0002-0000-0100-000000000000}">
          <x14:formula1>
            <xm:f>Hoja2!$E$2:$E$8</xm:f>
          </x14:formula1>
          <xm:sqref>B23</xm:sqref>
        </x14:dataValidation>
        <x14:dataValidation type="list" allowBlank="1" showErrorMessage="1" xr:uid="{00000000-0002-0000-0100-000001000000}">
          <x14:formula1>
            <xm:f>Hoja2!$B$1:$B$2</xm:f>
          </x14:formula1>
          <xm:sqref>B14:B15 B21:B22 B24 B26</xm:sqref>
        </x14:dataValidation>
        <x14:dataValidation type="list" allowBlank="1" showErrorMessage="1" xr:uid="{00000000-0002-0000-0100-000002000000}">
          <x14:formula1>
            <xm:f>Hoja2!$C$2:$C$4</xm:f>
          </x14:formula1>
          <xm:sqref>B16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22A35"/>
  </sheetPr>
  <dimension ref="A1:I36"/>
  <sheetViews>
    <sheetView topLeftCell="A23" zoomScale="90" zoomScaleNormal="90" workbookViewId="0">
      <selection activeCell="B23" sqref="B23:C23"/>
    </sheetView>
  </sheetViews>
  <sheetFormatPr baseColWidth="10" defaultColWidth="14.42578125" defaultRowHeight="15" customHeight="1" x14ac:dyDescent="0.25"/>
  <cols>
    <col min="1" max="1" width="41.85546875" customWidth="1"/>
    <col min="2" max="2" width="30.42578125" customWidth="1"/>
    <col min="3" max="3" width="54.85546875" customWidth="1"/>
    <col min="4" max="8" width="11.42578125" hidden="1" customWidth="1"/>
    <col min="9" max="9" width="12" hidden="1" customWidth="1"/>
    <col min="10" max="26" width="8.5703125" customWidth="1"/>
  </cols>
  <sheetData>
    <row r="1" spans="1:3" ht="18.75" x14ac:dyDescent="0.25">
      <c r="A1" s="83" t="s">
        <v>103</v>
      </c>
      <c r="B1" s="77"/>
      <c r="C1" s="77"/>
    </row>
    <row r="2" spans="1:3" x14ac:dyDescent="0.25">
      <c r="A2" s="26" t="s">
        <v>57</v>
      </c>
      <c r="B2" s="49" t="s">
        <v>167</v>
      </c>
      <c r="C2" s="62"/>
    </row>
    <row r="3" spans="1:3" x14ac:dyDescent="0.25">
      <c r="A3" s="2" t="s">
        <v>1</v>
      </c>
      <c r="B3" s="84" t="str">
        <f>'AUTOS  NOTA 322'!C2</f>
        <v>11001310302420220034100</v>
      </c>
      <c r="C3" s="50"/>
    </row>
    <row r="4" spans="1:3" x14ac:dyDescent="0.25">
      <c r="A4" s="2" t="s">
        <v>3</v>
      </c>
      <c r="B4" s="49" t="str">
        <f>'AUTOS  NOTA 322'!C3</f>
        <v>JUZGADO 24 CIVIL DEL CIRCUITO DE BOGOTÁ</v>
      </c>
      <c r="C4" s="50"/>
    </row>
    <row r="5" spans="1:3" x14ac:dyDescent="0.25">
      <c r="A5" s="2" t="s">
        <v>5</v>
      </c>
      <c r="B5" s="49" t="s">
        <v>154</v>
      </c>
      <c r="C5" s="50"/>
    </row>
    <row r="6" spans="1:3" x14ac:dyDescent="0.25">
      <c r="A6" s="2" t="s">
        <v>5</v>
      </c>
      <c r="B6" s="49" t="s">
        <v>155</v>
      </c>
      <c r="C6" s="50"/>
    </row>
    <row r="7" spans="1:3" x14ac:dyDescent="0.25">
      <c r="A7" s="2" t="s">
        <v>5</v>
      </c>
      <c r="B7" s="49" t="s">
        <v>156</v>
      </c>
      <c r="C7" s="50"/>
    </row>
    <row r="8" spans="1:3" x14ac:dyDescent="0.25">
      <c r="A8" s="2" t="s">
        <v>5</v>
      </c>
      <c r="B8" s="49" t="s">
        <v>157</v>
      </c>
      <c r="C8" s="50"/>
    </row>
    <row r="9" spans="1:3" x14ac:dyDescent="0.25">
      <c r="A9" s="2" t="s">
        <v>7</v>
      </c>
      <c r="B9" s="49" t="s">
        <v>159</v>
      </c>
      <c r="C9" s="50"/>
    </row>
    <row r="10" spans="1:3" x14ac:dyDescent="0.25">
      <c r="A10" s="2" t="s">
        <v>7</v>
      </c>
      <c r="B10" s="49" t="s">
        <v>160</v>
      </c>
      <c r="C10" s="50"/>
    </row>
    <row r="11" spans="1:3" x14ac:dyDescent="0.25">
      <c r="A11" s="2" t="s">
        <v>7</v>
      </c>
      <c r="B11" s="49" t="s">
        <v>158</v>
      </c>
      <c r="C11" s="50"/>
    </row>
    <row r="12" spans="1:3" x14ac:dyDescent="0.25">
      <c r="A12" s="2" t="s">
        <v>9</v>
      </c>
      <c r="B12" s="49" t="s">
        <v>161</v>
      </c>
      <c r="C12" s="50"/>
    </row>
    <row r="13" spans="1:3" ht="30" x14ac:dyDescent="0.25">
      <c r="A13" s="2" t="s">
        <v>104</v>
      </c>
      <c r="B13" s="91">
        <f>SUM(C15,C16,C18,C19,C21)</f>
        <v>1060838084</v>
      </c>
      <c r="C13" s="50"/>
    </row>
    <row r="14" spans="1:3" x14ac:dyDescent="0.25">
      <c r="A14" s="92" t="s">
        <v>105</v>
      </c>
      <c r="B14" s="93" t="s">
        <v>106</v>
      </c>
      <c r="C14" s="50"/>
    </row>
    <row r="15" spans="1:3" x14ac:dyDescent="0.25">
      <c r="A15" s="41"/>
      <c r="B15" s="5" t="s">
        <v>162</v>
      </c>
      <c r="C15" s="15">
        <v>5000000</v>
      </c>
    </row>
    <row r="16" spans="1:3" x14ac:dyDescent="0.25">
      <c r="A16" s="41"/>
      <c r="B16" s="5" t="s">
        <v>107</v>
      </c>
      <c r="C16" s="15">
        <v>455838084</v>
      </c>
    </row>
    <row r="17" spans="1:6" x14ac:dyDescent="0.25">
      <c r="A17" s="41"/>
      <c r="B17" s="93" t="s">
        <v>109</v>
      </c>
      <c r="C17" s="50"/>
    </row>
    <row r="18" spans="1:6" x14ac:dyDescent="0.25">
      <c r="A18" s="41"/>
      <c r="B18" s="5" t="s">
        <v>163</v>
      </c>
      <c r="C18" s="36">
        <v>300000000</v>
      </c>
    </row>
    <row r="19" spans="1:6" x14ac:dyDescent="0.25">
      <c r="A19" s="41"/>
      <c r="B19" s="5" t="s">
        <v>164</v>
      </c>
      <c r="C19" s="36">
        <v>300000000</v>
      </c>
      <c r="E19" s="17" t="s">
        <v>110</v>
      </c>
      <c r="F19" s="18">
        <v>0.7</v>
      </c>
    </row>
    <row r="20" spans="1:6" x14ac:dyDescent="0.25">
      <c r="A20" s="41"/>
      <c r="B20" s="93" t="s">
        <v>111</v>
      </c>
      <c r="C20" s="50"/>
      <c r="E20" s="17" t="s">
        <v>112</v>
      </c>
      <c r="F20" s="18">
        <v>0.3</v>
      </c>
    </row>
    <row r="21" spans="1:6" x14ac:dyDescent="0.25">
      <c r="A21" s="42"/>
      <c r="B21" s="5"/>
      <c r="C21" s="16"/>
      <c r="F21" s="18"/>
    </row>
    <row r="22" spans="1:6" ht="23.25" customHeight="1" x14ac:dyDescent="0.25">
      <c r="A22" s="19" t="s">
        <v>113</v>
      </c>
      <c r="B22" s="80" t="s">
        <v>114</v>
      </c>
      <c r="C22" s="50"/>
    </row>
    <row r="23" spans="1:6" ht="397.15" customHeight="1" x14ac:dyDescent="0.25">
      <c r="A23" s="2" t="s">
        <v>115</v>
      </c>
      <c r="B23" s="94" t="s">
        <v>171</v>
      </c>
      <c r="C23" s="95"/>
    </row>
    <row r="24" spans="1:6" ht="15" customHeight="1" x14ac:dyDescent="0.25">
      <c r="A24" s="20" t="s">
        <v>116</v>
      </c>
      <c r="B24" s="101">
        <f>SUM(C26:C27,C29:C30)-C32</f>
        <v>359903010</v>
      </c>
      <c r="C24" s="65"/>
    </row>
    <row r="25" spans="1:6" x14ac:dyDescent="0.25">
      <c r="A25" s="19" t="s">
        <v>117</v>
      </c>
      <c r="B25" s="102" t="s">
        <v>106</v>
      </c>
      <c r="C25" s="103"/>
    </row>
    <row r="26" spans="1:6" ht="15.75" customHeight="1" x14ac:dyDescent="0.25">
      <c r="A26" s="104"/>
      <c r="B26" s="5" t="s">
        <v>108</v>
      </c>
      <c r="C26" s="15">
        <v>0</v>
      </c>
    </row>
    <row r="27" spans="1:6" ht="15.75" customHeight="1" x14ac:dyDescent="0.25">
      <c r="A27" s="105"/>
      <c r="B27" s="5" t="s">
        <v>166</v>
      </c>
      <c r="C27" s="15">
        <v>181603010</v>
      </c>
    </row>
    <row r="28" spans="1:6" ht="15.75" customHeight="1" x14ac:dyDescent="0.25">
      <c r="A28" s="105"/>
      <c r="B28" s="93" t="s">
        <v>109</v>
      </c>
      <c r="C28" s="50"/>
    </row>
    <row r="29" spans="1:6" ht="15.75" customHeight="1" x14ac:dyDescent="0.25">
      <c r="A29" s="105"/>
      <c r="B29" s="5" t="s">
        <v>163</v>
      </c>
      <c r="C29" s="15">
        <v>180000000</v>
      </c>
    </row>
    <row r="30" spans="1:6" ht="15.75" customHeight="1" x14ac:dyDescent="0.25">
      <c r="A30" s="105"/>
      <c r="B30" s="5" t="s">
        <v>164</v>
      </c>
      <c r="C30" s="15">
        <v>0</v>
      </c>
    </row>
    <row r="31" spans="1:6" ht="15.75" customHeight="1" x14ac:dyDescent="0.25">
      <c r="A31" s="105"/>
      <c r="B31" s="93" t="s">
        <v>168</v>
      </c>
      <c r="C31" s="50"/>
    </row>
    <row r="32" spans="1:6" ht="15.75" customHeight="1" x14ac:dyDescent="0.25">
      <c r="A32" s="105"/>
      <c r="B32" s="5" t="s">
        <v>169</v>
      </c>
      <c r="C32" s="15">
        <v>1700000</v>
      </c>
    </row>
    <row r="33" spans="1:3" ht="17.45" customHeight="1" x14ac:dyDescent="0.25">
      <c r="A33" s="21" t="s">
        <v>118</v>
      </c>
      <c r="B33" s="87"/>
      <c r="C33" s="88"/>
    </row>
    <row r="34" spans="1:3" ht="216" customHeight="1" x14ac:dyDescent="0.25">
      <c r="A34" s="96" t="s">
        <v>119</v>
      </c>
      <c r="B34" s="43" t="s">
        <v>170</v>
      </c>
      <c r="C34" s="98"/>
    </row>
    <row r="35" spans="1:3" ht="318.60000000000002" customHeight="1" x14ac:dyDescent="0.25">
      <c r="A35" s="97"/>
      <c r="B35" s="99"/>
      <c r="C35" s="100"/>
    </row>
    <row r="36" spans="1:3" ht="302.45" customHeight="1" x14ac:dyDescent="0.25">
      <c r="A36" s="2" t="s">
        <v>120</v>
      </c>
      <c r="B36" s="89" t="s">
        <v>165</v>
      </c>
      <c r="C36" s="90"/>
    </row>
  </sheetData>
  <mergeCells count="28">
    <mergeCell ref="B6:C6"/>
    <mergeCell ref="B7:C7"/>
    <mergeCell ref="B8:C8"/>
    <mergeCell ref="B9:C9"/>
    <mergeCell ref="B10:C10"/>
    <mergeCell ref="A1:C1"/>
    <mergeCell ref="B2:C2"/>
    <mergeCell ref="B3:C3"/>
    <mergeCell ref="B4:C4"/>
    <mergeCell ref="B5:C5"/>
    <mergeCell ref="B11:C11"/>
    <mergeCell ref="B12:C12"/>
    <mergeCell ref="B24:C24"/>
    <mergeCell ref="B25:C25"/>
    <mergeCell ref="A26:A32"/>
    <mergeCell ref="B28:C28"/>
    <mergeCell ref="B31:C31"/>
    <mergeCell ref="B33:C33"/>
    <mergeCell ref="B36:C36"/>
    <mergeCell ref="B13:C13"/>
    <mergeCell ref="A14:A21"/>
    <mergeCell ref="B14:C14"/>
    <mergeCell ref="B17:C17"/>
    <mergeCell ref="B20:C20"/>
    <mergeCell ref="B22:C22"/>
    <mergeCell ref="B23:C23"/>
    <mergeCell ref="A34:A35"/>
    <mergeCell ref="B34:C35"/>
  </mergeCells>
  <pageMargins left="0.7" right="0.7" top="0.75" bottom="0.75" header="0" footer="0"/>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1">
        <x14:dataValidation type="list" allowBlank="1" showErrorMessage="1" xr:uid="{00000000-0002-0000-0200-000000000000}">
          <x14:formula1>
            <xm:f>Hoja2!$F$1:$F$3</xm:f>
          </x14:formula1>
          <xm:sqref>B22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22A35"/>
  </sheetPr>
  <dimension ref="A1:F16"/>
  <sheetViews>
    <sheetView workbookViewId="0">
      <selection activeCell="C24" sqref="C24"/>
    </sheetView>
  </sheetViews>
  <sheetFormatPr baseColWidth="10" defaultColWidth="14.42578125" defaultRowHeight="15" customHeight="1" x14ac:dyDescent="0.25"/>
  <cols>
    <col min="1" max="1" width="37" customWidth="1"/>
    <col min="2" max="2" width="11.42578125" customWidth="1"/>
    <col min="3" max="3" width="94.42578125" customWidth="1"/>
    <col min="4" max="6" width="11.42578125" hidden="1" customWidth="1"/>
    <col min="7" max="26" width="8.5703125" customWidth="1"/>
  </cols>
  <sheetData>
    <row r="1" spans="1:3" ht="18.75" x14ac:dyDescent="0.25">
      <c r="A1" s="83" t="s">
        <v>121</v>
      </c>
      <c r="B1" s="77"/>
      <c r="C1" s="77"/>
    </row>
    <row r="2" spans="1:3" x14ac:dyDescent="0.25">
      <c r="A2" s="26" t="s">
        <v>57</v>
      </c>
      <c r="B2" s="80"/>
      <c r="C2" s="50"/>
    </row>
    <row r="3" spans="1:3" x14ac:dyDescent="0.25">
      <c r="A3" s="2" t="s">
        <v>1</v>
      </c>
      <c r="B3" s="49" t="e">
        <f>'AUTOS  NOTA 322'!C2:D2</f>
        <v>#VALUE!</v>
      </c>
      <c r="C3" s="50"/>
    </row>
    <row r="4" spans="1:3" x14ac:dyDescent="0.25">
      <c r="A4" s="2" t="s">
        <v>3</v>
      </c>
      <c r="B4" s="49" t="e">
        <f>'AUTOS  NOTA 322'!C3:D3</f>
        <v>#VALUE!</v>
      </c>
      <c r="C4" s="50"/>
    </row>
    <row r="5" spans="1:3" x14ac:dyDescent="0.25">
      <c r="A5" s="2" t="s">
        <v>5</v>
      </c>
      <c r="B5" s="49" t="e">
        <f>'AUTOS  NOTA 322'!#REF!</f>
        <v>#REF!</v>
      </c>
      <c r="C5" s="50"/>
    </row>
    <row r="6" spans="1:3" x14ac:dyDescent="0.25">
      <c r="A6" s="2" t="s">
        <v>7</v>
      </c>
      <c r="B6" s="49" t="e">
        <f>'AUTOS  NOTA 322'!#REF!</f>
        <v>#REF!</v>
      </c>
      <c r="C6" s="50"/>
    </row>
    <row r="7" spans="1:3" x14ac:dyDescent="0.25">
      <c r="A7" s="2" t="s">
        <v>9</v>
      </c>
      <c r="B7" s="49" t="e">
        <f>'AUTOS  NOTA 322'!C6:D6</f>
        <v>#VALUE!</v>
      </c>
      <c r="C7" s="50"/>
    </row>
    <row r="8" spans="1:3" x14ac:dyDescent="0.25">
      <c r="A8" s="19" t="s">
        <v>113</v>
      </c>
      <c r="B8" s="49"/>
      <c r="C8" s="50"/>
    </row>
    <row r="9" spans="1:3" x14ac:dyDescent="0.25">
      <c r="A9" s="19" t="s">
        <v>117</v>
      </c>
      <c r="B9" s="91"/>
      <c r="C9" s="50"/>
    </row>
    <row r="10" spans="1:3" x14ac:dyDescent="0.25">
      <c r="A10" s="19" t="s">
        <v>122</v>
      </c>
      <c r="B10" s="49"/>
      <c r="C10" s="50"/>
    </row>
    <row r="11" spans="1:3" x14ac:dyDescent="0.25">
      <c r="A11" s="19" t="s">
        <v>123</v>
      </c>
      <c r="B11" s="80"/>
      <c r="C11" s="50"/>
    </row>
    <row r="12" spans="1:3" ht="45" x14ac:dyDescent="0.25">
      <c r="A12" s="2" t="s">
        <v>124</v>
      </c>
      <c r="B12" s="49"/>
      <c r="C12" s="50"/>
    </row>
    <row r="13" spans="1:3" ht="45" x14ac:dyDescent="0.25">
      <c r="A13" s="2" t="s">
        <v>125</v>
      </c>
      <c r="B13" s="49"/>
      <c r="C13" s="50"/>
    </row>
    <row r="14" spans="1:3" x14ac:dyDescent="0.25">
      <c r="A14" s="2" t="s">
        <v>126</v>
      </c>
      <c r="B14" s="5"/>
      <c r="C14" s="5"/>
    </row>
    <row r="15" spans="1:3" x14ac:dyDescent="0.25">
      <c r="A15" s="19" t="s">
        <v>127</v>
      </c>
      <c r="B15" s="49"/>
      <c r="C15" s="50"/>
    </row>
    <row r="16" spans="1:3" x14ac:dyDescent="0.25">
      <c r="A16" s="5" t="s">
        <v>128</v>
      </c>
      <c r="B16" s="80"/>
      <c r="C16" s="50"/>
    </row>
  </sheetData>
  <mergeCells count="15">
    <mergeCell ref="B13:C13"/>
    <mergeCell ref="B15:C15"/>
    <mergeCell ref="B16:C16"/>
    <mergeCell ref="A1:C1"/>
    <mergeCell ref="B2:C2"/>
    <mergeCell ref="B3:C3"/>
    <mergeCell ref="B4:C4"/>
    <mergeCell ref="B5:C5"/>
    <mergeCell ref="B6:C6"/>
    <mergeCell ref="B7:C7"/>
    <mergeCell ref="B8:C8"/>
    <mergeCell ref="B9:C9"/>
    <mergeCell ref="B10:C10"/>
    <mergeCell ref="B11:C11"/>
    <mergeCell ref="B12:C12"/>
  </mergeCells>
  <pageMargins left="0.7" right="0.7" top="0.75" bottom="0.75" header="0" footer="0"/>
  <pageSetup orientation="landscape"/>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ErrorMessage="1" xr:uid="{00000000-0002-0000-0300-000000000000}">
          <x14:formula1>
            <xm:f>Hoja2!$F$1:$F$3</xm:f>
          </x14:formula1>
          <xm:sqref>B8</xm:sqref>
        </x14:dataValidation>
        <x14:dataValidation type="list" allowBlank="1" showErrorMessage="1" xr:uid="{00000000-0002-0000-0300-000001000000}">
          <x14:formula1>
            <xm:f>Hoja2!$B$1:$B$2</xm:f>
          </x14:formula1>
          <xm:sqref>B12 B14:B15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DAD66-325F-48B0-ACDB-116AA49C31A2}">
  <dimension ref="A1:H24"/>
  <sheetViews>
    <sheetView tabSelected="1" workbookViewId="0">
      <selection activeCell="B9" sqref="B9:C9"/>
    </sheetView>
  </sheetViews>
  <sheetFormatPr baseColWidth="10" defaultColWidth="0" defaultRowHeight="15" x14ac:dyDescent="0.25"/>
  <cols>
    <col min="1" max="1" width="54.42578125" customWidth="1"/>
    <col min="2" max="2" width="23.42578125" customWidth="1"/>
    <col min="3" max="3" width="98.85546875" customWidth="1"/>
    <col min="4" max="8" width="0" hidden="1" customWidth="1"/>
    <col min="9" max="16384" width="11.42578125" hidden="1"/>
  </cols>
  <sheetData>
    <row r="1" spans="1:3" ht="26.25" x14ac:dyDescent="0.25">
      <c r="A1" s="106" t="s">
        <v>172</v>
      </c>
      <c r="B1" s="106"/>
      <c r="C1" s="106"/>
    </row>
    <row r="2" spans="1:3" x14ac:dyDescent="0.25">
      <c r="A2" s="37" t="s">
        <v>57</v>
      </c>
      <c r="B2" s="107" t="s">
        <v>178</v>
      </c>
      <c r="C2" s="108"/>
    </row>
    <row r="3" spans="1:3" x14ac:dyDescent="0.25">
      <c r="A3" s="38" t="s">
        <v>1</v>
      </c>
      <c r="B3" s="34" t="s">
        <v>2</v>
      </c>
      <c r="C3" s="32"/>
    </row>
    <row r="4" spans="1:3" x14ac:dyDescent="0.25">
      <c r="A4" s="38" t="s">
        <v>3</v>
      </c>
      <c r="B4" s="35" t="s">
        <v>4</v>
      </c>
      <c r="C4" s="33"/>
    </row>
    <row r="5" spans="1:3" ht="15" customHeight="1" x14ac:dyDescent="0.25">
      <c r="A5" s="38" t="s">
        <v>5</v>
      </c>
      <c r="B5" s="66" t="s">
        <v>6</v>
      </c>
      <c r="C5" s="66"/>
    </row>
    <row r="6" spans="1:3" ht="15" customHeight="1" x14ac:dyDescent="0.25">
      <c r="A6" s="38" t="s">
        <v>7</v>
      </c>
      <c r="B6" s="67" t="s">
        <v>8</v>
      </c>
      <c r="C6" s="68"/>
    </row>
    <row r="7" spans="1:3" x14ac:dyDescent="0.25">
      <c r="A7" s="38" t="s">
        <v>9</v>
      </c>
      <c r="B7" s="49" t="s">
        <v>10</v>
      </c>
      <c r="C7" s="50"/>
    </row>
    <row r="8" spans="1:3" x14ac:dyDescent="0.25">
      <c r="A8" s="38" t="s">
        <v>173</v>
      </c>
      <c r="B8" s="109" t="s">
        <v>179</v>
      </c>
      <c r="C8" s="109"/>
    </row>
    <row r="9" spans="1:3" x14ac:dyDescent="0.25">
      <c r="A9" s="39" t="s">
        <v>117</v>
      </c>
      <c r="B9" s="110">
        <v>359903010</v>
      </c>
      <c r="C9" s="110"/>
    </row>
    <row r="10" spans="1:3" x14ac:dyDescent="0.25">
      <c r="A10" s="38" t="s">
        <v>174</v>
      </c>
      <c r="B10" s="111">
        <v>0</v>
      </c>
      <c r="C10" s="112"/>
    </row>
    <row r="11" spans="1:3" ht="47.25" customHeight="1" x14ac:dyDescent="0.25">
      <c r="A11" s="38" t="s">
        <v>175</v>
      </c>
      <c r="B11" s="113" t="s">
        <v>180</v>
      </c>
      <c r="C11" s="109"/>
    </row>
    <row r="12" spans="1:3" x14ac:dyDescent="0.25">
      <c r="A12" s="38" t="s">
        <v>176</v>
      </c>
      <c r="B12" s="114"/>
      <c r="C12" s="114"/>
    </row>
    <row r="13" spans="1:3" x14ac:dyDescent="0.25">
      <c r="A13" s="38" t="s">
        <v>177</v>
      </c>
      <c r="B13" s="109"/>
      <c r="C13" s="109"/>
    </row>
    <row r="19" spans="4:8" x14ac:dyDescent="0.25">
      <c r="D19" t="str">
        <f t="shared" ref="D19:H22" si="0">UPPER(D17)</f>
        <v/>
      </c>
      <c r="E19" t="str">
        <f t="shared" si="0"/>
        <v/>
      </c>
      <c r="F19" t="str">
        <f t="shared" si="0"/>
        <v/>
      </c>
      <c r="G19" t="str">
        <f t="shared" si="0"/>
        <v/>
      </c>
      <c r="H19" t="str">
        <f t="shared" si="0"/>
        <v/>
      </c>
    </row>
    <row r="20" spans="4:8" x14ac:dyDescent="0.25">
      <c r="D20" t="str">
        <f t="shared" si="0"/>
        <v/>
      </c>
      <c r="E20" t="str">
        <f t="shared" si="0"/>
        <v/>
      </c>
      <c r="F20" t="str">
        <f t="shared" si="0"/>
        <v/>
      </c>
      <c r="G20" t="str">
        <f t="shared" si="0"/>
        <v/>
      </c>
      <c r="H20" t="str">
        <f t="shared" si="0"/>
        <v/>
      </c>
    </row>
    <row r="21" spans="4:8" x14ac:dyDescent="0.25">
      <c r="D21" t="str">
        <f t="shared" si="0"/>
        <v/>
      </c>
      <c r="E21" t="str">
        <f t="shared" si="0"/>
        <v/>
      </c>
      <c r="F21" t="str">
        <f t="shared" si="0"/>
        <v/>
      </c>
      <c r="G21" t="str">
        <f t="shared" si="0"/>
        <v/>
      </c>
      <c r="H21" t="str">
        <f t="shared" si="0"/>
        <v/>
      </c>
    </row>
    <row r="22" spans="4:8" x14ac:dyDescent="0.25">
      <c r="D22" t="str">
        <f>UPPER(D20)</f>
        <v/>
      </c>
      <c r="E22" t="str">
        <f t="shared" si="0"/>
        <v/>
      </c>
      <c r="F22" t="str">
        <f t="shared" si="0"/>
        <v/>
      </c>
      <c r="G22" t="str">
        <f t="shared" si="0"/>
        <v/>
      </c>
      <c r="H22" t="str">
        <f t="shared" si="0"/>
        <v/>
      </c>
    </row>
    <row r="23" spans="4:8" x14ac:dyDescent="0.25">
      <c r="D23" t="str">
        <f t="shared" ref="D23:H24" si="1">UPPER(D21)</f>
        <v/>
      </c>
      <c r="E23" t="str">
        <f t="shared" si="1"/>
        <v/>
      </c>
      <c r="F23" t="str">
        <f t="shared" si="1"/>
        <v/>
      </c>
      <c r="G23" t="str">
        <f t="shared" si="1"/>
        <v/>
      </c>
      <c r="H23" t="str">
        <f t="shared" si="1"/>
        <v/>
      </c>
    </row>
    <row r="24" spans="4:8" x14ac:dyDescent="0.25">
      <c r="D24" t="str">
        <f t="shared" si="1"/>
        <v/>
      </c>
      <c r="E24" t="str">
        <f t="shared" si="1"/>
        <v/>
      </c>
      <c r="F24" t="str">
        <f t="shared" si="1"/>
        <v/>
      </c>
      <c r="G24" t="str">
        <f t="shared" si="1"/>
        <v/>
      </c>
      <c r="H24" t="str">
        <f t="shared" si="1"/>
        <v/>
      </c>
    </row>
  </sheetData>
  <mergeCells count="11">
    <mergeCell ref="A1:C1"/>
    <mergeCell ref="B2:C2"/>
    <mergeCell ref="B5:C5"/>
    <mergeCell ref="B6:C6"/>
    <mergeCell ref="B13:C13"/>
    <mergeCell ref="B7:C7"/>
    <mergeCell ref="B8:C8"/>
    <mergeCell ref="B9:C9"/>
    <mergeCell ref="B10:C10"/>
    <mergeCell ref="B11:C11"/>
    <mergeCell ref="B12:C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
  <sheetViews>
    <sheetView workbookViewId="0"/>
  </sheetViews>
  <sheetFormatPr baseColWidth="10" defaultColWidth="14.42578125" defaultRowHeight="15" customHeight="1" x14ac:dyDescent="0.25"/>
  <cols>
    <col min="1" max="3" width="11.42578125" customWidth="1"/>
    <col min="4" max="4" width="20.140625" customWidth="1"/>
    <col min="5" max="5" width="42.85546875" customWidth="1"/>
    <col min="6" max="26" width="11.42578125" customWidth="1"/>
  </cols>
  <sheetData>
    <row r="1" spans="1:9" x14ac:dyDescent="0.25">
      <c r="A1" s="22" t="s">
        <v>64</v>
      </c>
      <c r="B1" s="17" t="s">
        <v>69</v>
      </c>
      <c r="C1" s="22" t="s">
        <v>70</v>
      </c>
      <c r="D1" s="22" t="s">
        <v>129</v>
      </c>
      <c r="E1" s="23" t="s">
        <v>77</v>
      </c>
      <c r="F1" s="1" t="s">
        <v>110</v>
      </c>
      <c r="G1" s="7">
        <v>0</v>
      </c>
      <c r="H1" s="17" t="s">
        <v>29</v>
      </c>
      <c r="I1" s="17" t="s">
        <v>130</v>
      </c>
    </row>
    <row r="2" spans="1:9" x14ac:dyDescent="0.25">
      <c r="A2" s="17" t="s">
        <v>131</v>
      </c>
      <c r="B2" s="17" t="s">
        <v>75</v>
      </c>
      <c r="C2" s="17" t="s">
        <v>132</v>
      </c>
      <c r="D2" s="1" t="s">
        <v>133</v>
      </c>
      <c r="E2" s="24" t="s">
        <v>78</v>
      </c>
      <c r="F2" s="1" t="s">
        <v>114</v>
      </c>
      <c r="G2" s="7">
        <v>0.7</v>
      </c>
      <c r="H2" s="17" t="s">
        <v>134</v>
      </c>
      <c r="I2" s="17" t="s">
        <v>135</v>
      </c>
    </row>
    <row r="3" spans="1:9" x14ac:dyDescent="0.25">
      <c r="A3" s="17" t="s">
        <v>136</v>
      </c>
      <c r="C3" s="17" t="s">
        <v>137</v>
      </c>
      <c r="D3" s="1" t="s">
        <v>138</v>
      </c>
      <c r="E3" s="24" t="s">
        <v>139</v>
      </c>
      <c r="F3" s="1" t="s">
        <v>112</v>
      </c>
      <c r="G3" s="7">
        <v>0.3</v>
      </c>
      <c r="H3" s="17" t="s">
        <v>140</v>
      </c>
      <c r="I3" s="17" t="s">
        <v>141</v>
      </c>
    </row>
    <row r="4" spans="1:9" x14ac:dyDescent="0.25">
      <c r="A4" s="17" t="s">
        <v>142</v>
      </c>
      <c r="C4" s="17" t="s">
        <v>71</v>
      </c>
      <c r="E4" s="24" t="s">
        <v>143</v>
      </c>
      <c r="H4" s="17" t="s">
        <v>144</v>
      </c>
      <c r="I4" s="17" t="s">
        <v>145</v>
      </c>
    </row>
    <row r="5" spans="1:9" x14ac:dyDescent="0.25">
      <c r="A5" s="17" t="s">
        <v>146</v>
      </c>
      <c r="E5" s="24" t="s">
        <v>147</v>
      </c>
      <c r="H5" s="17" t="s">
        <v>148</v>
      </c>
      <c r="I5" s="17" t="s">
        <v>149</v>
      </c>
    </row>
    <row r="6" spans="1:9" x14ac:dyDescent="0.25">
      <c r="E6" s="24" t="s">
        <v>150</v>
      </c>
      <c r="I6" s="17" t="s">
        <v>151</v>
      </c>
    </row>
    <row r="7" spans="1:9" x14ac:dyDescent="0.25">
      <c r="E7" s="24" t="s">
        <v>152</v>
      </c>
    </row>
    <row r="8" spans="1:9" x14ac:dyDescent="0.25">
      <c r="E8" s="24" t="s">
        <v>153</v>
      </c>
    </row>
  </sheetData>
  <pageMargins left="0.7" right="0.7" top="0.75" bottom="0.75" header="0" footer="0"/>
  <pageSetup orientation="landscape"/>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AUTOS NOTA 325</vt:lpstr>
      <vt:lpstr>CONCEPTO CONCILIACIÓN NOTA 330</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JOSEPH PINTO</cp:lastModifiedBy>
  <cp:revision/>
  <dcterms:created xsi:type="dcterms:W3CDTF">2020-12-07T14:41:17Z</dcterms:created>
  <dcterms:modified xsi:type="dcterms:W3CDTF">2025-02-17T15:23:50Z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2022-12-06T00:11:16Z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744e15a7-1685-4bfc-b265-e7d66400bc38</vt:lpwstr>
  </property>
  <property fmtid="{D5CDD505-2E9C-101B-9397-08002B2CF9AE}" pid="28" name="MSIP_Label_863bc15e-e7bf-41c1-bdb3-03882d8a2e2c_ContentBits">
    <vt:lpwstr>1</vt:lpwstr>
  </property>
</Properties>
</file>