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08"/>
  <workbookPr codeName="ThisWorkbook"/>
  <mc:AlternateContent xmlns:mc="http://schemas.openxmlformats.org/markup-compatibility/2006">
    <mc:Choice Requires="x15">
      <x15ac:absPath xmlns:x15ac="http://schemas.microsoft.com/office/spreadsheetml/2010/11/ac" url="/Users/daisylopez/Downloads/"/>
    </mc:Choice>
  </mc:AlternateContent>
  <xr:revisionPtr revIDLastSave="0" documentId="13_ncr:1_{2E0B5881-CF7B-494C-B9C2-35F53E867E00}" xr6:coauthVersionLast="47" xr6:coauthVersionMax="47" xr10:uidLastSave="{00000000-0000-0000-0000-000000000000}"/>
  <bookViews>
    <workbookView xWindow="16320" yWindow="3600" windowWidth="31480" windowHeight="18080" xr2:uid="{00000000-000D-0000-FFFF-FFFF00000000}"/>
  </bookViews>
  <sheets>
    <sheet name="AUTOS  NOTA 322" sheetId="1" r:id="rId1"/>
    <sheet name="AUTOS NOTA 321" sheetId="7" r:id="rId2"/>
    <sheet name="AUTOS NOTA 324-478" sheetId="8" r:id="rId3"/>
    <sheet name="TASACION " sheetId="10" state="hidden" r:id="rId4"/>
    <sheet name="AUTOS NOTA 325" sheetId="9" r:id="rId5"/>
    <sheet name="CONCEPTO DE CONCILIACIÓN 330 " sheetId="11" r:id="rId6"/>
    <sheet name="CAMBIO DE CONTINGENCIA 423" sheetId="12" r:id="rId7"/>
    <sheet name="Hoja2" sheetId="6" state="hidden" r:id="rId8"/>
  </sheets>
  <externalReferences>
    <externalReference r:id="rId9"/>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2" l="1"/>
  <c r="B9" i="11"/>
  <c r="B8" i="11"/>
  <c r="B10" i="9"/>
  <c r="B7" i="12"/>
  <c r="B7" i="11"/>
  <c r="B6" i="12"/>
  <c r="B5" i="12"/>
  <c r="B4" i="12"/>
  <c r="B3" i="12"/>
  <c r="B3" i="9"/>
  <c r="B2" i="12"/>
  <c r="B2" i="8"/>
  <c r="B6" i="11"/>
  <c r="B5" i="11"/>
  <c r="B4" i="11"/>
  <c r="B4" i="7"/>
  <c r="B5" i="7"/>
  <c r="B3" i="11"/>
  <c r="B2" i="11"/>
  <c r="B20" i="8"/>
  <c r="B40" i="8" s="1"/>
  <c r="B34" i="12"/>
  <c r="B15" i="12"/>
  <c r="H22" i="11"/>
  <c r="H24" i="11" s="1"/>
  <c r="F21" i="11"/>
  <c r="F23" i="11" s="1"/>
  <c r="H20" i="11"/>
  <c r="G20" i="11"/>
  <c r="G22" i="11" s="1"/>
  <c r="G24" i="11" s="1"/>
  <c r="F20" i="11"/>
  <c r="F22" i="11" s="1"/>
  <c r="F24" i="11" s="1"/>
  <c r="E20" i="11"/>
  <c r="E22" i="11" s="1"/>
  <c r="E24" i="11" s="1"/>
  <c r="D20" i="11"/>
  <c r="D22" i="11" s="1"/>
  <c r="D24" i="11" s="1"/>
  <c r="H19" i="11"/>
  <c r="H21" i="11" s="1"/>
  <c r="H23" i="11" s="1"/>
  <c r="G19" i="11"/>
  <c r="G21" i="11" s="1"/>
  <c r="G23" i="11" s="1"/>
  <c r="F19" i="11"/>
  <c r="E19" i="11"/>
  <c r="E21" i="11" s="1"/>
  <c r="E23" i="11" s="1"/>
  <c r="D19" i="11"/>
  <c r="D21" i="11" s="1"/>
  <c r="D23" i="11" s="1"/>
  <c r="B2" i="9" l="1"/>
  <c r="B8" i="9" l="1"/>
  <c r="B7" i="9"/>
  <c r="B6" i="9"/>
  <c r="B5" i="9"/>
  <c r="B4" i="9"/>
  <c r="B8" i="8"/>
  <c r="B7" i="8"/>
  <c r="B6" i="8"/>
  <c r="B5" i="8"/>
  <c r="B4" i="8"/>
  <c r="B3" i="8"/>
  <c r="B8" i="7"/>
  <c r="B6" i="7" l="1"/>
  <c r="B7" i="7"/>
  <c r="B3" i="7"/>
  <c r="B9" i="8"/>
  <c r="B11" i="9" l="1"/>
</calcChain>
</file>

<file path=xl/sharedStrings.xml><?xml version="1.0" encoding="utf-8"?>
<sst xmlns="http://schemas.openxmlformats.org/spreadsheetml/2006/main" count="314" uniqueCount="219">
  <si>
    <t>SOLICITUD DE ANTECEDENTES -ABOGADO EXTERNO-</t>
  </si>
  <si>
    <t>Radicado(23 digitos)</t>
  </si>
  <si>
    <t>Juzgado</t>
  </si>
  <si>
    <t>Demandado</t>
  </si>
  <si>
    <t xml:space="preserve">Demandante </t>
  </si>
  <si>
    <t>Tipo de vinculacion compañía</t>
  </si>
  <si>
    <t xml:space="preserve">Situcion Laboral </t>
  </si>
  <si>
    <t xml:space="preserve">Ocupado-trabajador cuenta ajena </t>
  </si>
  <si>
    <t xml:space="preserve">Motociclista </t>
  </si>
  <si>
    <t>AMPARO A AFECTAR</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</si>
  <si>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</si>
  <si>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</si>
  <si>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</si>
  <si>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</si>
  <si>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</si>
  <si>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</si>
  <si>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</si>
  <si>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</si>
  <si>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</si>
  <si>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</si>
  <si>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</si>
  <si>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</si>
  <si>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</si>
  <si>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</si>
  <si>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</si>
  <si>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</si>
  <si>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</si>
  <si>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</si>
  <si>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</si>
  <si>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</si>
  <si>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</si>
  <si>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</si>
  <si>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</si>
  <si>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</si>
  <si>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</si>
  <si>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</si>
  <si>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</si>
  <si>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</si>
  <si>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</si>
  <si>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</si>
  <si>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</si>
  <si>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</si>
  <si>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</si>
  <si>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</si>
  <si>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</si>
  <si>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</si>
  <si>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</si>
  <si>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</si>
  <si>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</si>
  <si>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</si>
  <si>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</si>
  <si>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</si>
  <si>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</si>
  <si>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</si>
  <si>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</si>
  <si>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</si>
  <si>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</si>
  <si>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</si>
  <si>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</si>
  <si>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</si>
  <si>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</si>
  <si>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</si>
  <si>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</si>
  <si>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</si>
  <si>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</si>
  <si>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</si>
  <si>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</si>
  <si>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</si>
  <si>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</si>
  <si>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</si>
  <si>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</si>
  <si>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</si>
  <si>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</si>
  <si>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</si>
  <si>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</si>
  <si>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</si>
  <si>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</si>
  <si>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</si>
  <si>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</si>
  <si>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</si>
  <si>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</si>
  <si>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</si>
  <si>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</si>
  <si>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</si>
  <si>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</si>
  <si>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</si>
  <si>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</si>
  <si>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</si>
  <si>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</si>
  <si>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</si>
  <si>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</si>
  <si>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</si>
  <si>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</si>
  <si>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</si>
  <si>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</si>
  <si>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</si>
  <si>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</si>
  <si>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</si>
  <si>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</si>
  <si>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</si>
  <si>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</si>
  <si>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</si>
  <si>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</si>
  <si>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</si>
  <si>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</si>
  <si>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</si>
  <si>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</si>
  <si>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</si>
  <si>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</si>
  <si>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</si>
  <si>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</si>
  <si>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</si>
  <si>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</si>
  <si>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</si>
  <si>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OTROS</t>
  </si>
  <si>
    <t>DEDUCIBLE</t>
  </si>
  <si>
    <t>Reserva CIA</t>
  </si>
  <si>
    <t xml:space="preserve">SI </t>
  </si>
  <si>
    <t>ALLIANZ</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</si>
  <si>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</si>
  <si>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</si>
  <si>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</si>
  <si>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</si>
  <si>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</si>
  <si>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</si>
  <si>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</si>
  <si>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JUZGADO</t>
  </si>
  <si>
    <t xml:space="preserve">RCE LESIONES </t>
  </si>
  <si>
    <t>RCC LESIONES</t>
  </si>
  <si>
    <t>CONCURRENCIA</t>
  </si>
  <si>
    <r>
      <t xml:space="preserve">INDIQUE LA PLACA- </t>
    </r>
    <r>
      <rPr>
        <sz val="11"/>
        <color rgb="FFFF0000"/>
        <rFont val="Calibri"/>
        <family val="2"/>
        <scheme val="minor"/>
      </rPr>
      <t>SUSTITUYA</t>
    </r>
  </si>
  <si>
    <t xml:space="preserve">CONCEPTO DE CONCILIACIÓN 330 </t>
  </si>
  <si>
    <t xml:space="preserve">SUMA SOLICITADA </t>
  </si>
  <si>
    <t>CAMBIO CONTINGENCIA PJ</t>
  </si>
  <si>
    <t xml:space="preserve">CONTINGENCIA ACTUAL </t>
  </si>
  <si>
    <t xml:space="preserve">CAMBIO DE CONTINGENCIA </t>
  </si>
  <si>
    <t xml:space="preserve">COMENTARIOS CAMBIO DE CONTINGENCIA </t>
  </si>
  <si>
    <t xml:space="preserve">ACTUALIZACION DE CONTINGENCIA  </t>
  </si>
  <si>
    <t>DEMANDADO</t>
  </si>
  <si>
    <t xml:space="preserve">DEMANDANTE </t>
  </si>
  <si>
    <t>TIPO DE VINCULACION COMPAÑÍA</t>
  </si>
  <si>
    <t xml:space="preserve">TIPO DE PERJUCIO </t>
  </si>
  <si>
    <t>INTERVINIENTE -NOMBRE DE LESIONADO O MUERTO (S) DEL PROCESO</t>
  </si>
  <si>
    <t xml:space="preserve">NUMERO DE IDENTIFICACION </t>
  </si>
  <si>
    <t xml:space="preserve">DOMICILIO </t>
  </si>
  <si>
    <t xml:space="preserve">TELEFONO </t>
  </si>
  <si>
    <t>CORREO ELECTRONICO</t>
  </si>
  <si>
    <t xml:space="preserve">ESTADO CIVIL </t>
  </si>
  <si>
    <t xml:space="preserve">FECHA DE NACIMIENTO </t>
  </si>
  <si>
    <t xml:space="preserve">EDAD AL MOMENTO DEL SINIESTRO </t>
  </si>
  <si>
    <t xml:space="preserve">FECHA DE DEFUNCION </t>
  </si>
  <si>
    <t xml:space="preserve">SITUCION LABORAL </t>
  </si>
  <si>
    <t xml:space="preserve">PROFESION </t>
  </si>
  <si>
    <t xml:space="preserve">INGRESOS NETOS </t>
  </si>
  <si>
    <t>NUMERO DE LESIONADOS Y/O FALLECIDOS  SEGÚN IPAT</t>
  </si>
  <si>
    <t xml:space="preserve">CONDICION </t>
  </si>
  <si>
    <t>FECHA DE LOS HECHOS</t>
  </si>
  <si>
    <t>FECHA DE SOLICITUD AUDIENCIA PREJUDICIAL</t>
  </si>
  <si>
    <t>FECHA DE AUDIENCIA PREJUDICIAL</t>
  </si>
  <si>
    <t>RADICADO(23 DIGITOS)</t>
  </si>
  <si>
    <t>ASEGURADO</t>
  </si>
  <si>
    <t>NIT ASEGURADO</t>
  </si>
  <si>
    <t>PLACA VEHÍCULO ASEGURADO (SI APLICA)</t>
  </si>
  <si>
    <t>NO. PÓLIZA VINCULADA</t>
  </si>
  <si>
    <t>FECHA DE ASIGNACIÓN</t>
  </si>
  <si>
    <t>FECHA DE NOTIFICACIÓN</t>
  </si>
  <si>
    <t>FECHA DE CONTESTACION 
*RECOMENDACIÓN: FECHA MÁXIMA PARA CONTESTAR LA DEMANDA ACORDE A LO ESTIÚLADO EN LA NORMA.</t>
  </si>
  <si>
    <t>PRIORIDAD DEL FONDO</t>
  </si>
  <si>
    <t>ANTIFRAUDE</t>
  </si>
  <si>
    <t>Validar si en proceso se presentan alguna de las siguientes situaciones :</t>
  </si>
  <si>
    <t>Descripción</t>
  </si>
  <si>
    <t>SI / NO</t>
  </si>
  <si>
    <t xml:space="preserve">En caso de ser afirmativo, explicar: </t>
  </si>
  <si>
    <r>
      <rPr>
        <b/>
        <sz val="10"/>
        <color theme="1"/>
        <rFont val="Century Gothic"/>
        <family val="2"/>
      </rPr>
      <t>PJ</t>
    </r>
    <r>
      <rPr>
        <sz val="10"/>
        <color theme="1"/>
        <rFont val="Century Gothic"/>
        <family val="2"/>
      </rPr>
      <t xml:space="preserve"> - Exageración pretensiones materiales (lucro cesante y daño emergente).</t>
    </r>
  </si>
  <si>
    <t>Diferencia entre el lucro cesante y daño emergente pretendidos por los demandantes en el proceso judicial Vs tasacion objetivada.</t>
  </si>
  <si>
    <r>
      <rPr>
        <b/>
        <sz val="10"/>
        <color theme="1"/>
        <rFont val="Century Gothic"/>
        <family val="2"/>
      </rPr>
      <t xml:space="preserve">PJ </t>
    </r>
    <r>
      <rPr>
        <sz val="10"/>
        <color theme="1"/>
        <rFont val="Century Gothic"/>
        <family val="2"/>
      </rPr>
      <t>- Lesiones/circunstancias sin relación o inconsistentes con los hechos demandados.</t>
    </r>
  </si>
  <si>
    <t>Diferencia entre la declaración del asegurado y el tercero; Asegurado no brinda información o se niega a entrevista; Reclamación  originada en supuestos accidentes sin testigos ni reportes; Incendio elementos de alta cuantía  o sucedido en circustancias extrañas; Hurto de articulos de alto costos debido a incineración de la propiedad, vehiuclo o bien; Lesiones y daños materiales sin acreditación y/o soporte.</t>
  </si>
  <si>
    <r>
      <rPr>
        <b/>
        <sz val="10"/>
        <color theme="1"/>
        <rFont val="Century Gothic"/>
        <family val="2"/>
      </rPr>
      <t xml:space="preserve">PJ </t>
    </r>
    <r>
      <rPr>
        <sz val="10"/>
        <color theme="1"/>
        <rFont val="Century Gothic"/>
        <family val="2"/>
      </rPr>
      <t>- Soportes de asegurados/terceros demandantes adulterados.</t>
    </r>
  </si>
  <si>
    <t>Documentos falsos aportados como pruabs; Vehículos con daños severos y no reportan lesionados; Médico de terceros (especializado), también está involucrado en otros diagnósticos;  ITP Irregularidad en el proceso de calificación; Diagnósticos médicos sin el debido sustento.</t>
  </si>
  <si>
    <r>
      <rPr>
        <b/>
        <sz val="10"/>
        <color theme="1"/>
        <rFont val="Century Gothic"/>
        <family val="2"/>
      </rPr>
      <t xml:space="preserve">PJ </t>
    </r>
    <r>
      <rPr>
        <sz val="10"/>
        <color theme="1"/>
        <rFont val="Century Gothic"/>
        <family val="2"/>
      </rPr>
      <t>- Demandantes involucrados en otros siniestros y procesos judiciales.</t>
    </r>
  </si>
  <si>
    <t xml:space="preserve">Procesos judiciales llevados a cabo en distintas ciudades con los mismos demandantes. </t>
  </si>
  <si>
    <r>
      <rPr>
        <b/>
        <sz val="10"/>
        <color theme="1"/>
        <rFont val="Century Gothic"/>
        <family val="2"/>
      </rPr>
      <t>PJ</t>
    </r>
    <r>
      <rPr>
        <sz val="10"/>
        <color theme="1"/>
        <rFont val="Century Gothic"/>
        <family val="2"/>
      </rPr>
      <t xml:space="preserve"> - Víctima involucrada en fraudes anteriores .</t>
    </r>
  </si>
  <si>
    <r>
      <rPr>
        <b/>
        <sz val="10"/>
        <color theme="1"/>
        <rFont val="Century Gothic"/>
        <family val="2"/>
      </rPr>
      <t>PJ</t>
    </r>
    <r>
      <rPr>
        <sz val="10"/>
        <color theme="1"/>
        <rFont val="Century Gothic"/>
        <family val="2"/>
      </rPr>
      <t xml:space="preserve"> - Relación/parentesco entre asegurado y tercero afectado.</t>
    </r>
  </si>
  <si>
    <t xml:space="preserve">Demandantes con vínculos consanguineos, de afinidad y/o amistad con el asegurado. </t>
  </si>
  <si>
    <r>
      <rPr>
        <b/>
        <sz val="10"/>
        <color theme="1"/>
        <rFont val="Century Gothic"/>
        <family val="2"/>
      </rPr>
      <t xml:space="preserve">PJ </t>
    </r>
    <r>
      <rPr>
        <sz val="10"/>
        <color theme="1"/>
        <rFont val="Century Gothic"/>
        <family val="2"/>
      </rPr>
      <t>- Sumas elevadas aseguradas con respecto a la ocupación desarrollada del asegurado.</t>
    </r>
  </si>
  <si>
    <t xml:space="preserve">Prima contratada alta comparada con los ingresos reales del asegurado; Valor del aseguro excesivo o con valor que supera lo devegado por el asegurado. </t>
  </si>
  <si>
    <r>
      <rPr>
        <b/>
        <sz val="10"/>
        <color theme="1"/>
        <rFont val="Century Gothic"/>
        <family val="2"/>
      </rPr>
      <t xml:space="preserve">PJ </t>
    </r>
    <r>
      <rPr>
        <sz val="10"/>
        <color theme="1"/>
        <rFont val="Century Gothic"/>
        <family val="2"/>
      </rPr>
      <t>- Reticencia</t>
    </r>
  </si>
  <si>
    <t>Lesiones y/o afectaciones del asegurado preexistentes.</t>
  </si>
  <si>
    <r>
      <rPr>
        <b/>
        <sz val="10"/>
        <color theme="1"/>
        <rFont val="Century Gothic"/>
        <family val="2"/>
      </rPr>
      <t>PJ</t>
    </r>
    <r>
      <rPr>
        <sz val="10"/>
        <color theme="1"/>
        <rFont val="Century Gothic"/>
        <family val="2"/>
      </rPr>
      <t xml:space="preserve"> - Reclamaciones presentadas durante la misma vigencia de la póliza por cisrcunsatancias similares. </t>
    </r>
  </si>
  <si>
    <t xml:space="preserve"> Múltiples reclamos por la misma pérdida y similar.</t>
  </si>
  <si>
    <r>
      <rPr>
        <b/>
        <sz val="10"/>
        <color theme="1"/>
        <rFont val="Century Gothic"/>
        <family val="2"/>
      </rPr>
      <t>PJ</t>
    </r>
    <r>
      <rPr>
        <sz val="10"/>
        <color theme="1"/>
        <rFont val="Century Gothic"/>
        <family val="2"/>
      </rPr>
      <t xml:space="preserve"> - El asegurado tiene más de un seguro de vida en la misma o con otras compañías.</t>
    </r>
  </si>
  <si>
    <t>Múltiples aseguramientos del mismo tipo.</t>
  </si>
  <si>
    <t>COMENTARIOS ABOGADO EXTERNO</t>
  </si>
  <si>
    <t>SINIESTRO   APL</t>
  </si>
  <si>
    <t>AUTORIZACIÓN COMPAÑÍA SUMA</t>
  </si>
  <si>
    <t xml:space="preserve">AUTORIZACIÓN COMPAÑÍA COMENTARIOS </t>
  </si>
  <si>
    <t>11001310301220250026800</t>
  </si>
  <si>
    <t>ALLIANZ SEGUROS S.A
JONATHAN ALBERTO RODRIGUEZ REYES (propietario del vehículo)
LUZ NIDIA MAHECHA TIQUE (conductora)</t>
  </si>
  <si>
    <t>LILIA BILBAO GOMEZ (victima directa)
DELFINA BILBAO GOMEZ (victima directa)
SONIA ALEJANDRA SANABRIA BILBAO (victima directa)</t>
  </si>
  <si>
    <t xml:space="preserve">LILIA BILBAO GOMEZ, DELFINA BILBAO GOMEZ  Y SONIA ALEJANDRA SANABRIA BILBAO </t>
  </si>
  <si>
    <t>LILIA BILBAO GOMEZ - C.C No. 51.980.139
DELFINA BILBAO GOMEZ - C.C.  No. 51.829.985
 SONIA ALEJANDRA SANABRIA BILBAO - C.C. No. 1.026.274.356</t>
  </si>
  <si>
    <t>Bogotá</t>
  </si>
  <si>
    <t>3186494540, 3118027611, 3154957413</t>
  </si>
  <si>
    <t>Lilia.bilbao.g@gmail.com
del.bilbao@gmail.com
sonny.sanabria11@gmail.com</t>
  </si>
  <si>
    <t>Sin información</t>
  </si>
  <si>
    <t xml:space="preserve">No aplica </t>
  </si>
  <si>
    <t xml:space="preserve">Sin información </t>
  </si>
  <si>
    <t>LILIA BILBAO GOMEZ - $3.537.617
DELFINA BILBAO GOMEZ - $2.500.000
 SONIA ALEJANDRA SANABRIA BILBAO - $4.400.00</t>
  </si>
  <si>
    <t>30 de septiembre de 2023</t>
  </si>
  <si>
    <t>19 de febrero de 2024</t>
  </si>
  <si>
    <t>01 de marzo de 2024</t>
  </si>
  <si>
    <t>LQR991</t>
  </si>
  <si>
    <t>JUZGADO DOCE (12) CIVIL DEL CIRCUITO DE BOGOTÁ</t>
  </si>
  <si>
    <t>01 de julio de 2025</t>
  </si>
  <si>
    <t>16 de julio de 2025</t>
  </si>
  <si>
    <t>19 de agosto de 2025</t>
  </si>
  <si>
    <t>LILIA BILBAO GOMEZ – 30 de julio de 1969
DELFINA BILBAO GOMEZ – 12 de septiembre de 1966
 SONIA ALEJANDRA SANABRIA BILBAO – 11 de junio de 1991</t>
  </si>
  <si>
    <t>LILIA BILBAO GOMEZ – 54 años
DELFINA BILBAO GOMEZ – 57 años
 SONIA ALEJANDRA SANABRIA BILBAO – 32 años</t>
  </si>
  <si>
    <t>1. El 30 de septiembre de 2023, a las 14:00 horas, las señoras Lilia, Delfina y Sonia Bilbao se desplazaban como pasajeras en un taxi de placas WGL133, conducido por el Sr. Wilson Franco, por la Calle 9 Sur con Carrera 37 en Bogotá D.C. El taxi fue colisionado lateralmente por el vehículo de placas LQR991, conducido por la Sra. Luz Nidia Mahecha Tique.
2. En el IPAT No. A001575964,se indicó como causa la desobediencia de señales de tránsito por parte del conductor del vehículo LQR991.
3. Como consecuencia del accidente, las tres pasajeras del taxi sufrieron múltiples lesiones y fueron trasladadas a la Clínica Medical en donde se les diagnosticó traumatismos en cabeza, cuello, tórax, pelvis, hombros, columna y rodillas, con fracturas y esguinces en algunos casos.
4. Así las cosas, se otorgaron incapacidades médicas de la siguiente manera:(I) Lilia Bilbao: 3 días hospitalarios + 30 días extrahospitalarios; (II) Delfina Bilbao: 2 días hospitalarios; (III) Sonia Sanabria: 2 días hospitalarios + 3 días extrahospitalarios.
5. A su vez Lilia Bilbao fue intervenida quirúrgicamente por fractura de clavícula y recibió una incapacidad médico-legal definitiva de 50 días, además de una calificación de pérdida de capacidad laboral del 12.04%.
6. Delfina y Sonia Bilbao recibieron incapacidad médico-legal definitiva de 10 días cada una, sin secuelas.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</si>
</sst>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 #,##0;[Red]\-&quot;$&quot;\ #,##0"/>
    <numFmt numFmtId="42" formatCode="_-&quot;$&quot;\ * #,##0_-;\-&quot;$&quot;\ * #,##0_-;_-&quot;$&quot;\ * &quot;-&quot;_-;_-@_-"/>
    <numFmt numFmtId="44" formatCode="_-&quot;$&quot;\ * #,##0.00_-;\-&quot;$&quot;\ * #,##0.00_-;_-&quot;$&quot;\ * &quot;-&quot;??_-;_-@_-"/>
    <numFmt numFmtId="164" formatCode="&quot;$&quot;\ #,##0"/>
  </numFmts>
  <fonts count="14"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
      <b/>
      <sz val="20"/>
      <color theme="0"/>
      <name val="Calibri"/>
      <family val="2"/>
      <scheme val="minor"/>
    </font>
    <font>
      <sz val="10"/>
      <name val="Calibri"/>
      <family val="2"/>
      <scheme val="minor"/>
    </font>
    <font>
      <b/>
      <sz val="10"/>
      <color theme="0"/>
      <name val="Century Gothic"/>
      <family val="2"/>
    </font>
    <font>
      <sz val="10"/>
      <color theme="1"/>
      <name val="Century Gothic"/>
      <family val="2"/>
    </font>
    <font>
      <b/>
      <sz val="10"/>
      <color theme="1"/>
      <name val="Century Gothic"/>
      <family val="2"/>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00206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5">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xf numFmtId="44" fontId="1" fillId="0" borderId="0" applyFont="0" applyFill="0" applyBorder="0" applyAlignment="0" applyProtection="0"/>
  </cellStyleXfs>
  <cellXfs count="128">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2" fillId="0" borderId="2" xfId="0" applyFont="1" applyBorder="1" applyAlignment="1">
      <alignment horizontal="justify" vertical="top"/>
    </xf>
    <xf numFmtId="0" fontId="0" fillId="0" borderId="0" xfId="0" applyProtection="1">
      <protection locked="0"/>
    </xf>
    <xf numFmtId="9" fontId="0" fillId="0" borderId="0" xfId="2" applyFont="1" applyProtection="1">
      <protection locked="0"/>
    </xf>
    <xf numFmtId="9" fontId="0" fillId="0" borderId="0" xfId="0" applyNumberFormat="1" applyProtection="1">
      <protection locked="0"/>
    </xf>
    <xf numFmtId="42" fontId="0" fillId="0" borderId="0" xfId="0" applyNumberFormat="1" applyProtection="1">
      <protection locked="0"/>
    </xf>
    <xf numFmtId="9" fontId="0" fillId="0" borderId="0" xfId="1" applyNumberFormat="1" applyFont="1" applyProtection="1">
      <protection locked="0"/>
    </xf>
    <xf numFmtId="0" fontId="2" fillId="4" borderId="4" xfId="0" applyFont="1" applyFill="1" applyBorder="1" applyAlignment="1" applyProtection="1">
      <alignment horizontal="justify" vertical="top" wrapText="1"/>
      <protection locked="0"/>
    </xf>
    <xf numFmtId="0" fontId="5" fillId="2" borderId="8" xfId="0" applyFont="1" applyFill="1" applyBorder="1" applyAlignment="1" applyProtection="1">
      <alignment horizontal="justify" vertical="top"/>
      <protection locked="0"/>
    </xf>
    <xf numFmtId="0" fontId="11" fillId="8" borderId="9" xfId="0" applyFont="1" applyFill="1" applyBorder="1" applyAlignment="1" applyProtection="1">
      <alignment horizontal="center" vertical="center" wrapText="1"/>
      <protection locked="0"/>
    </xf>
    <xf numFmtId="0" fontId="11" fillId="8" borderId="10" xfId="0" applyFont="1" applyFill="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applyAlignment="1" applyProtection="1">
      <alignment horizontal="center" vertical="center"/>
      <protection locked="0"/>
    </xf>
    <xf numFmtId="0" fontId="12" fillId="0" borderId="1" xfId="0" applyFont="1" applyBorder="1" applyAlignment="1" applyProtection="1">
      <alignment horizontal="left" vertical="center"/>
      <protection locked="0"/>
    </xf>
    <xf numFmtId="0" fontId="0" fillId="7" borderId="1" xfId="0" applyFill="1" applyBorder="1" applyAlignment="1">
      <alignment horizontal="justify" vertical="top"/>
    </xf>
    <xf numFmtId="0" fontId="9" fillId="2" borderId="6" xfId="0" applyFont="1" applyFill="1" applyBorder="1" applyAlignment="1">
      <alignment horizontal="center" vertical="top"/>
    </xf>
    <xf numFmtId="0" fontId="0" fillId="0" borderId="1" xfId="0" applyBorder="1" applyAlignment="1">
      <alignment horizontal="justify" vertical="top"/>
    </xf>
    <xf numFmtId="0" fontId="0" fillId="0" borderId="1" xfId="0" applyBorder="1" applyAlignment="1">
      <alignment horizontal="justify" vertical="top" wrapText="1"/>
    </xf>
    <xf numFmtId="0" fontId="0" fillId="0" borderId="2" xfId="0" applyBorder="1" applyAlignment="1">
      <alignment horizontal="justify" vertical="top"/>
    </xf>
    <xf numFmtId="0" fontId="0" fillId="0" borderId="3" xfId="0" applyBorder="1" applyAlignment="1">
      <alignment horizontal="justify" vertical="top"/>
    </xf>
    <xf numFmtId="6" fontId="0" fillId="0" borderId="1" xfId="1" applyNumberFormat="1" applyFont="1" applyBorder="1" applyAlignment="1">
      <alignment horizontal="justify" vertical="top" wrapText="1"/>
    </xf>
    <xf numFmtId="42" fontId="0" fillId="0" borderId="1" xfId="1" applyFont="1" applyBorder="1" applyAlignment="1">
      <alignment horizontal="justify" vertical="top" wrapText="1"/>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0" fillId="0" borderId="2" xfId="0" applyBorder="1" applyAlignment="1">
      <alignment horizontal="justify" vertical="top" wrapText="1"/>
    </xf>
    <xf numFmtId="0" fontId="2" fillId="7" borderId="1" xfId="0" applyFont="1" applyFill="1" applyBorder="1" applyAlignment="1">
      <alignment horizontal="justify" vertical="top" wrapText="1"/>
    </xf>
    <xf numFmtId="14" fontId="0" fillId="0" borderId="1" xfId="0" applyNumberFormat="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0" fillId="7" borderId="1" xfId="0" applyFill="1" applyBorder="1" applyAlignment="1">
      <alignment horizontal="justify" vertical="top" wrapText="1"/>
    </xf>
    <xf numFmtId="15" fontId="0" fillId="7" borderId="1" xfId="0" applyNumberFormat="1" applyFill="1" applyBorder="1" applyAlignment="1">
      <alignment horizontal="justify" vertical="top" wrapText="1"/>
    </xf>
    <xf numFmtId="0" fontId="7" fillId="0" borderId="1" xfId="3" applyBorder="1" applyAlignment="1">
      <alignment horizontal="justify" vertical="top" wrapText="1"/>
    </xf>
    <xf numFmtId="14" fontId="0" fillId="0" borderId="1" xfId="0" applyNumberFormat="1" applyBorder="1" applyAlignment="1">
      <alignment horizontal="justify"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9" fillId="2" borderId="4" xfId="0" applyFont="1" applyFill="1" applyBorder="1" applyAlignment="1">
      <alignment horizontal="center"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pplyProtection="1">
      <alignment horizontal="center" vertical="top"/>
      <protection locked="0"/>
    </xf>
    <xf numFmtId="0" fontId="4" fillId="6" borderId="6" xfId="0" applyFont="1" applyFill="1" applyBorder="1" applyAlignment="1" applyProtection="1">
      <alignment horizontal="center" vertical="top"/>
      <protection locked="0"/>
    </xf>
    <xf numFmtId="0" fontId="9" fillId="2" borderId="15" xfId="0" applyFont="1" applyFill="1" applyBorder="1" applyAlignment="1" applyProtection="1">
      <alignment horizontal="center" vertical="top"/>
      <protection locked="0"/>
    </xf>
    <xf numFmtId="0" fontId="10" fillId="7" borderId="4" xfId="0" applyFont="1" applyFill="1" applyBorder="1" applyAlignment="1" applyProtection="1">
      <alignment horizontal="center" vertical="top"/>
      <protection locked="0"/>
    </xf>
    <xf numFmtId="42" fontId="0" fillId="5" borderId="2" xfId="1" applyFont="1" applyFill="1" applyBorder="1" applyAlignment="1" applyProtection="1">
      <alignment horizontal="justify" vertical="top"/>
    </xf>
    <xf numFmtId="42" fontId="0" fillId="5" borderId="3" xfId="1" applyFont="1" applyFill="1" applyBorder="1" applyAlignment="1" applyProtection="1">
      <alignment horizontal="justify" vertical="top"/>
    </xf>
    <xf numFmtId="0" fontId="9" fillId="2" borderId="4"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0" fontId="0" fillId="5" borderId="1" xfId="0" applyFill="1" applyBorder="1" applyAlignment="1">
      <alignment horizontal="justify" vertical="top"/>
    </xf>
    <xf numFmtId="44" fontId="0" fillId="5" borderId="1" xfId="4" applyFont="1" applyFill="1" applyBorder="1" applyAlignment="1">
      <alignment horizontal="center"/>
    </xf>
    <xf numFmtId="164" fontId="0" fillId="0" borderId="1" xfId="0" applyNumberFormat="1" applyBorder="1" applyAlignment="1">
      <alignment horizontal="justify" vertical="top"/>
    </xf>
    <xf numFmtId="0" fontId="2" fillId="0" borderId="4" xfId="0" applyFont="1" applyBorder="1" applyAlignment="1">
      <alignment horizontal="center" vertical="top"/>
    </xf>
    <xf numFmtId="0" fontId="2" fillId="0" borderId="6" xfId="0" applyFont="1" applyBorder="1" applyAlignment="1">
      <alignment horizontal="center" vertical="top"/>
    </xf>
    <xf numFmtId="0" fontId="3" fillId="2" borderId="4" xfId="0" applyFont="1" applyFill="1" applyBorder="1" applyAlignment="1">
      <alignment horizontal="center" vertical="top"/>
    </xf>
    <xf numFmtId="42" fontId="0" fillId="5" borderId="4" xfId="1" applyFont="1" applyFill="1" applyBorder="1" applyAlignment="1" applyProtection="1">
      <alignment horizontal="center" vertical="top"/>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cellXfs>
  <cellStyles count="5">
    <cellStyle name="Hipervínculo" xfId="3" builtinId="8"/>
    <cellStyle name="Moneda" xfId="4" builtinId="4"/>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allianzms-my.sharepoint.com/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tabSelected="1" topLeftCell="A6" zoomScale="130" zoomScaleNormal="130" workbookViewId="0">
      <selection activeCell="B7" sqref="B7:C7"/>
    </sheetView>
  </sheetViews>
  <sheetFormatPr baseColWidth="10" defaultColWidth="0" defaultRowHeight="15" x14ac:dyDescent="0.2"/>
  <cols>
    <col min="1" max="1" width="69.1640625" style="8" customWidth="1"/>
    <col min="2" max="2" width="55.1640625" style="8" customWidth="1"/>
    <col min="3" max="3" width="108.83203125" style="8" customWidth="1"/>
    <col min="4" max="16384" width="11.5" style="2" hidden="1"/>
  </cols>
  <sheetData>
    <row r="1" spans="1:3" ht="26" x14ac:dyDescent="0.2">
      <c r="A1" s="53" t="s">
        <v>0</v>
      </c>
      <c r="B1" s="53"/>
      <c r="C1" s="53"/>
    </row>
    <row r="2" spans="1:3" ht="16" x14ac:dyDescent="0.2">
      <c r="A2" s="5" t="s">
        <v>159</v>
      </c>
      <c r="B2" s="60" t="s">
        <v>196</v>
      </c>
      <c r="C2" s="61"/>
    </row>
    <row r="3" spans="1:3" ht="16" x14ac:dyDescent="0.2">
      <c r="A3" s="5" t="s">
        <v>126</v>
      </c>
      <c r="B3" s="56" t="s">
        <v>212</v>
      </c>
      <c r="C3" s="57"/>
    </row>
    <row r="4" spans="1:3" ht="58" customHeight="1" x14ac:dyDescent="0.2">
      <c r="A4" s="5" t="s">
        <v>138</v>
      </c>
      <c r="B4" s="62" t="s">
        <v>197</v>
      </c>
      <c r="C4" s="57"/>
    </row>
    <row r="5" spans="1:3" ht="46" customHeight="1" x14ac:dyDescent="0.2">
      <c r="A5" s="5" t="s">
        <v>139</v>
      </c>
      <c r="B5" s="62" t="s">
        <v>198</v>
      </c>
      <c r="C5" s="57"/>
    </row>
    <row r="6" spans="1:3" ht="16" x14ac:dyDescent="0.2">
      <c r="A6" s="5" t="s">
        <v>140</v>
      </c>
      <c r="B6" s="54" t="s">
        <v>104</v>
      </c>
      <c r="C6" s="54"/>
    </row>
    <row r="7" spans="1:3" ht="16" x14ac:dyDescent="0.2">
      <c r="A7" s="25" t="s">
        <v>141</v>
      </c>
      <c r="B7" s="56" t="s">
        <v>127</v>
      </c>
      <c r="C7" s="57"/>
    </row>
    <row r="8" spans="1:3" ht="23.25" customHeight="1" x14ac:dyDescent="0.2">
      <c r="A8" s="25" t="s">
        <v>142</v>
      </c>
      <c r="B8" s="54" t="s">
        <v>199</v>
      </c>
      <c r="C8" s="54"/>
    </row>
    <row r="9" spans="1:3" ht="44.5" customHeight="1" x14ac:dyDescent="0.2">
      <c r="A9" s="25" t="s">
        <v>143</v>
      </c>
      <c r="B9" s="55" t="s">
        <v>200</v>
      </c>
      <c r="C9" s="54"/>
    </row>
    <row r="10" spans="1:3" ht="16" x14ac:dyDescent="0.2">
      <c r="A10" s="25" t="s">
        <v>144</v>
      </c>
      <c r="B10" s="55" t="s">
        <v>201</v>
      </c>
      <c r="C10" s="55"/>
    </row>
    <row r="11" spans="1:3" ht="30" customHeight="1" x14ac:dyDescent="0.2">
      <c r="A11" s="26" t="s">
        <v>145</v>
      </c>
      <c r="B11" s="55" t="s">
        <v>202</v>
      </c>
      <c r="C11" s="55"/>
    </row>
    <row r="12" spans="1:3" ht="30" customHeight="1" x14ac:dyDescent="0.2">
      <c r="A12" s="5" t="s">
        <v>146</v>
      </c>
      <c r="B12" s="69" t="s">
        <v>203</v>
      </c>
      <c r="C12" s="55"/>
    </row>
    <row r="13" spans="1:3" ht="16" x14ac:dyDescent="0.2">
      <c r="A13" s="5" t="s">
        <v>147</v>
      </c>
      <c r="B13" s="54" t="s">
        <v>204</v>
      </c>
      <c r="C13" s="54"/>
    </row>
    <row r="14" spans="1:3" ht="16" x14ac:dyDescent="0.2">
      <c r="A14" s="5" t="s">
        <v>148</v>
      </c>
      <c r="B14" s="70" t="s">
        <v>216</v>
      </c>
      <c r="C14" s="54"/>
    </row>
    <row r="15" spans="1:3" ht="16" x14ac:dyDescent="0.2">
      <c r="A15" s="5" t="s">
        <v>149</v>
      </c>
      <c r="B15" s="55" t="s">
        <v>217</v>
      </c>
      <c r="C15" s="54"/>
    </row>
    <row r="16" spans="1:3" ht="16" x14ac:dyDescent="0.2">
      <c r="A16" s="5" t="s">
        <v>150</v>
      </c>
      <c r="B16" s="54" t="s">
        <v>205</v>
      </c>
      <c r="C16" s="54"/>
    </row>
    <row r="17" spans="1:3" ht="15" customHeight="1" x14ac:dyDescent="0.2">
      <c r="A17" s="5" t="s">
        <v>151</v>
      </c>
      <c r="B17" s="55" t="s">
        <v>7</v>
      </c>
      <c r="C17" s="55"/>
    </row>
    <row r="18" spans="1:3" ht="16" x14ac:dyDescent="0.2">
      <c r="A18" s="5" t="s">
        <v>152</v>
      </c>
      <c r="B18" s="55" t="s">
        <v>206</v>
      </c>
      <c r="C18" s="55"/>
    </row>
    <row r="19" spans="1:3" ht="18.75" customHeight="1" x14ac:dyDescent="0.2">
      <c r="A19" s="5" t="s">
        <v>153</v>
      </c>
      <c r="B19" s="58" t="s">
        <v>207</v>
      </c>
      <c r="C19" s="59"/>
    </row>
    <row r="20" spans="1:3" ht="16" x14ac:dyDescent="0.2">
      <c r="A20" s="5" t="s">
        <v>154</v>
      </c>
      <c r="B20" s="54">
        <v>5</v>
      </c>
      <c r="C20" s="54"/>
    </row>
    <row r="21" spans="1:3" ht="17.25" customHeight="1" x14ac:dyDescent="0.2">
      <c r="A21" s="5" t="s">
        <v>155</v>
      </c>
      <c r="B21" s="55" t="s">
        <v>95</v>
      </c>
      <c r="C21" s="55"/>
    </row>
    <row r="22" spans="1:3" ht="16" x14ac:dyDescent="0.2">
      <c r="A22" s="25" t="s">
        <v>156</v>
      </c>
      <c r="B22" s="67" t="s">
        <v>208</v>
      </c>
      <c r="C22" s="67"/>
    </row>
    <row r="23" spans="1:3" ht="16" x14ac:dyDescent="0.2">
      <c r="A23" s="25" t="s">
        <v>157</v>
      </c>
      <c r="B23" s="68" t="s">
        <v>209</v>
      </c>
      <c r="C23" s="67"/>
    </row>
    <row r="24" spans="1:3" ht="16" x14ac:dyDescent="0.2">
      <c r="A24" s="25" t="s">
        <v>158</v>
      </c>
      <c r="B24" s="68" t="s">
        <v>210</v>
      </c>
      <c r="C24" s="67"/>
    </row>
    <row r="25" spans="1:3" x14ac:dyDescent="0.2">
      <c r="A25" s="63" t="s">
        <v>120</v>
      </c>
      <c r="B25" s="67" t="s">
        <v>218</v>
      </c>
      <c r="C25" s="52"/>
    </row>
    <row r="26" spans="1:3" x14ac:dyDescent="0.2">
      <c r="A26" s="63"/>
      <c r="B26" s="52"/>
      <c r="C26" s="52"/>
    </row>
    <row r="27" spans="1:3" ht="100.5" customHeight="1" x14ac:dyDescent="0.2">
      <c r="A27" s="63"/>
      <c r="B27" s="52"/>
      <c r="C27" s="52"/>
    </row>
    <row r="28" spans="1:3" ht="16" x14ac:dyDescent="0.2">
      <c r="A28" s="25" t="s">
        <v>160</v>
      </c>
      <c r="B28" s="52" t="s">
        <v>204</v>
      </c>
      <c r="C28" s="52"/>
    </row>
    <row r="29" spans="1:3" ht="16" x14ac:dyDescent="0.2">
      <c r="A29" s="25" t="s">
        <v>161</v>
      </c>
      <c r="B29" s="52" t="s">
        <v>204</v>
      </c>
      <c r="C29" s="52"/>
    </row>
    <row r="30" spans="1:3" ht="16" x14ac:dyDescent="0.2">
      <c r="A30" s="25" t="s">
        <v>162</v>
      </c>
      <c r="B30" s="52" t="s">
        <v>211</v>
      </c>
      <c r="C30" s="52"/>
    </row>
    <row r="31" spans="1:3" ht="16" x14ac:dyDescent="0.2">
      <c r="A31" s="25" t="s">
        <v>163</v>
      </c>
      <c r="B31" s="52" t="s">
        <v>204</v>
      </c>
      <c r="C31" s="52"/>
    </row>
    <row r="32" spans="1:3" ht="16" x14ac:dyDescent="0.2">
      <c r="A32" s="25" t="s">
        <v>164</v>
      </c>
      <c r="B32" s="65" t="s">
        <v>213</v>
      </c>
      <c r="C32" s="66"/>
    </row>
    <row r="33" spans="1:3" ht="16" x14ac:dyDescent="0.2">
      <c r="A33" s="5" t="s">
        <v>165</v>
      </c>
      <c r="B33" s="64" t="s">
        <v>214</v>
      </c>
      <c r="C33" s="64"/>
    </row>
    <row r="34" spans="1:3" ht="48" x14ac:dyDescent="0.2">
      <c r="A34" s="5" t="s">
        <v>166</v>
      </c>
      <c r="B34" s="64" t="s">
        <v>215</v>
      </c>
      <c r="C34" s="54"/>
    </row>
    <row r="37" spans="1:3" ht="15" customHeight="1" x14ac:dyDescent="0.2"/>
    <row r="38" spans="1:3" ht="15" customHeight="1" x14ac:dyDescent="0.2"/>
    <row r="45" spans="1:3" ht="15" customHeight="1" x14ac:dyDescent="0.2"/>
    <row r="50" spans="6:6" ht="18" customHeight="1" x14ac:dyDescent="0.2"/>
    <row r="53" spans="6:6" x14ac:dyDescent="0.2">
      <c r="F53" s="4"/>
    </row>
    <row r="54" spans="6:6" x14ac:dyDescent="0.2">
      <c r="F54" s="4"/>
    </row>
    <row r="55" spans="6:6" x14ac:dyDescent="0.2">
      <c r="F55" s="4"/>
    </row>
    <row r="66" ht="36" customHeight="1" x14ac:dyDescent="0.2"/>
    <row r="78" ht="33.75" customHeight="1" x14ac:dyDescent="0.2"/>
    <row r="79" ht="33.75" customHeight="1" x14ac:dyDescent="0.2"/>
    <row r="80" ht="33.75" customHeight="1" x14ac:dyDescent="0.2"/>
  </sheetData>
  <dataConsolidate/>
  <mergeCells count="33">
    <mergeCell ref="B25:C27"/>
    <mergeCell ref="B24:C24"/>
    <mergeCell ref="B23:C23"/>
    <mergeCell ref="B22:C22"/>
    <mergeCell ref="B11:C11"/>
    <mergeCell ref="B12:C12"/>
    <mergeCell ref="B13:C13"/>
    <mergeCell ref="B14:C14"/>
    <mergeCell ref="B21:C21"/>
    <mergeCell ref="B15:C15"/>
    <mergeCell ref="B16:C16"/>
    <mergeCell ref="B34:C34"/>
    <mergeCell ref="B33:C33"/>
    <mergeCell ref="B31:C31"/>
    <mergeCell ref="B30:C30"/>
    <mergeCell ref="B29:C29"/>
    <mergeCell ref="B32:C32"/>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F90C730C-89E0-470E-9D05-8F1740F3A538}">
          <x14:formula1>
            <xm:f>Hoja2!$H$2:$H$5</xm:f>
          </x14:formula1>
          <xm:sqref>B17:C17</xm:sqref>
        </x14:dataValidation>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zoomScaleNormal="100" workbookViewId="0">
      <selection activeCell="B19" sqref="B19"/>
    </sheetView>
  </sheetViews>
  <sheetFormatPr baseColWidth="10" defaultColWidth="0" defaultRowHeight="15" x14ac:dyDescent="0.2"/>
  <cols>
    <col min="1" max="1" width="49.83203125" customWidth="1"/>
    <col min="2" max="2" width="31.5" customWidth="1"/>
    <col min="3" max="3" width="90.1640625" customWidth="1"/>
    <col min="4" max="16384" width="11.5" hidden="1"/>
  </cols>
  <sheetData>
    <row r="1" spans="1:3" ht="26" x14ac:dyDescent="0.2">
      <c r="A1" s="90" t="s">
        <v>10</v>
      </c>
      <c r="B1" s="90"/>
      <c r="C1" s="90"/>
    </row>
    <row r="2" spans="1:3" ht="15.75" customHeight="1" x14ac:dyDescent="0.2">
      <c r="A2" s="20" t="s">
        <v>11</v>
      </c>
      <c r="B2" s="91" t="s">
        <v>193</v>
      </c>
      <c r="C2" s="92"/>
    </row>
    <row r="3" spans="1:3" s="2" customFormat="1" ht="16" x14ac:dyDescent="0.2">
      <c r="A3" s="5" t="s">
        <v>1</v>
      </c>
      <c r="B3" s="54" t="str">
        <f>'AUTOS  NOTA 322'!B2:C2</f>
        <v>11001310301220250026800</v>
      </c>
      <c r="C3" s="54"/>
    </row>
    <row r="4" spans="1:3" s="2" customFormat="1" ht="16" x14ac:dyDescent="0.2">
      <c r="A4" s="5" t="s">
        <v>2</v>
      </c>
      <c r="B4" s="54" t="str">
        <f>'AUTOS  NOTA 322'!B3:C3</f>
        <v>JUZGADO DOCE (12) CIVIL DEL CIRCUITO DE BOGOTÁ</v>
      </c>
      <c r="C4" s="54"/>
    </row>
    <row r="5" spans="1:3" s="2" customFormat="1" ht="16" x14ac:dyDescent="0.2">
      <c r="A5" s="5" t="s">
        <v>3</v>
      </c>
      <c r="B5" s="54" t="str">
        <f>'AUTOS  NOTA 322'!B4:C4</f>
        <v>ALLIANZ SEGUROS S.A
JONATHAN ALBERTO RODRIGUEZ REYES (propietario del vehículo)
LUZ NIDIA MAHECHA TIQUE (conductora)</v>
      </c>
      <c r="C5" s="54"/>
    </row>
    <row r="6" spans="1:3" s="2" customFormat="1" ht="16" x14ac:dyDescent="0.2">
      <c r="A6" s="5" t="s">
        <v>4</v>
      </c>
      <c r="B6" s="54" t="str">
        <f>'AUTOS  NOTA 322'!B5:C5</f>
        <v>LILIA BILBAO GOMEZ (victima directa)
DELFINA BILBAO GOMEZ (victima directa)
SONIA ALEJANDRA SANABRIA BILBAO (victima directa)</v>
      </c>
      <c r="C6" s="54"/>
    </row>
    <row r="7" spans="1:3" s="2" customFormat="1" ht="16" x14ac:dyDescent="0.2">
      <c r="A7" s="5" t="s">
        <v>5</v>
      </c>
      <c r="B7" s="54" t="str">
        <f>'AUTOS  NOTA 322'!B6:C6</f>
        <v>DEMANDA DIRECTA</v>
      </c>
      <c r="C7" s="54"/>
    </row>
    <row r="8" spans="1:3" s="2" customFormat="1" ht="16" x14ac:dyDescent="0.2">
      <c r="A8" s="28" t="s">
        <v>101</v>
      </c>
      <c r="B8" s="54" t="str">
        <f>'AUTOS  NOTA 322'!B7:C8</f>
        <v xml:space="preserve">LILIA BILBAO GOMEZ, DELFINA BILBAO GOMEZ  Y SONIA ALEJANDRA SANABRIA BILBAO </v>
      </c>
      <c r="C8" s="54"/>
    </row>
    <row r="9" spans="1:3" ht="16" x14ac:dyDescent="0.2">
      <c r="A9" s="20" t="s">
        <v>12</v>
      </c>
      <c r="B9" s="54"/>
      <c r="C9" s="54"/>
    </row>
    <row r="10" spans="1:3" ht="16" x14ac:dyDescent="0.2">
      <c r="A10" s="20" t="s">
        <v>9</v>
      </c>
      <c r="B10" s="54" t="s">
        <v>106</v>
      </c>
      <c r="C10" s="54"/>
    </row>
    <row r="11" spans="1:3" ht="16" x14ac:dyDescent="0.2">
      <c r="A11" s="20" t="s">
        <v>13</v>
      </c>
      <c r="B11" s="73">
        <v>0</v>
      </c>
      <c r="C11" s="74"/>
    </row>
    <row r="12" spans="1:3" ht="16" x14ac:dyDescent="0.2">
      <c r="A12" s="20" t="s">
        <v>115</v>
      </c>
      <c r="B12" s="73">
        <v>0</v>
      </c>
      <c r="C12" s="74"/>
    </row>
    <row r="13" spans="1:3" ht="16" x14ac:dyDescent="0.2">
      <c r="A13" s="20" t="s">
        <v>14</v>
      </c>
      <c r="B13" s="56"/>
      <c r="C13" s="57"/>
    </row>
    <row r="14" spans="1:3" ht="16" x14ac:dyDescent="0.2">
      <c r="A14" s="20" t="s">
        <v>15</v>
      </c>
      <c r="B14" s="55"/>
      <c r="C14" s="54"/>
    </row>
    <row r="15" spans="1:3" ht="16" x14ac:dyDescent="0.2">
      <c r="A15" s="20" t="s">
        <v>16</v>
      </c>
      <c r="B15" s="54"/>
      <c r="C15" s="54"/>
    </row>
    <row r="16" spans="1:3" ht="16" x14ac:dyDescent="0.2">
      <c r="A16" s="20" t="s">
        <v>18</v>
      </c>
      <c r="B16" s="54"/>
      <c r="C16" s="54"/>
    </row>
    <row r="17" spans="1:3" x14ac:dyDescent="0.2">
      <c r="A17" s="77" t="s">
        <v>19</v>
      </c>
      <c r="B17" s="54"/>
      <c r="C17" s="54"/>
    </row>
    <row r="18" spans="1:3" x14ac:dyDescent="0.2">
      <c r="A18" s="78"/>
      <c r="B18" s="10" t="s">
        <v>21</v>
      </c>
      <c r="C18" s="10" t="s">
        <v>22</v>
      </c>
    </row>
    <row r="19" spans="1:3" ht="16" x14ac:dyDescent="0.2">
      <c r="A19" s="78"/>
      <c r="B19" s="6" t="s">
        <v>118</v>
      </c>
      <c r="C19" s="6"/>
    </row>
    <row r="20" spans="1:3" x14ac:dyDescent="0.2">
      <c r="A20" s="78"/>
      <c r="B20" s="6"/>
      <c r="C20" s="6"/>
    </row>
    <row r="21" spans="1:3" x14ac:dyDescent="0.2">
      <c r="A21" s="79"/>
      <c r="B21" s="6"/>
      <c r="C21" s="6"/>
    </row>
    <row r="22" spans="1:3" ht="16" x14ac:dyDescent="0.2">
      <c r="A22" s="20" t="s">
        <v>23</v>
      </c>
      <c r="B22" s="54"/>
      <c r="C22" s="54"/>
    </row>
    <row r="23" spans="1:3" ht="16" x14ac:dyDescent="0.2">
      <c r="A23" s="20" t="s">
        <v>24</v>
      </c>
      <c r="B23" s="80"/>
      <c r="C23" s="81"/>
    </row>
    <row r="24" spans="1:3" ht="16" x14ac:dyDescent="0.2">
      <c r="A24" s="20" t="s">
        <v>25</v>
      </c>
      <c r="B24" s="54"/>
      <c r="C24" s="54"/>
    </row>
    <row r="25" spans="1:3" ht="16" x14ac:dyDescent="0.2">
      <c r="A25" s="20" t="s">
        <v>26</v>
      </c>
      <c r="B25" s="54"/>
      <c r="C25" s="54"/>
    </row>
    <row r="26" spans="1:3" ht="16" x14ac:dyDescent="0.2">
      <c r="A26" s="20" t="s">
        <v>28</v>
      </c>
      <c r="B26" s="54"/>
      <c r="C26" s="54"/>
    </row>
    <row r="27" spans="1:3" ht="16" x14ac:dyDescent="0.2">
      <c r="A27" s="19" t="s">
        <v>29</v>
      </c>
      <c r="B27" s="54"/>
      <c r="C27" s="54"/>
    </row>
    <row r="28" spans="1:3" x14ac:dyDescent="0.2">
      <c r="A28" s="82" t="s">
        <v>30</v>
      </c>
      <c r="B28" s="82"/>
      <c r="C28" s="82"/>
    </row>
    <row r="29" spans="1:3" x14ac:dyDescent="0.2">
      <c r="A29" s="75" t="s">
        <v>31</v>
      </c>
      <c r="B29" s="76"/>
      <c r="C29" s="11"/>
    </row>
    <row r="30" spans="1:3" x14ac:dyDescent="0.2">
      <c r="A30" s="75" t="s">
        <v>32</v>
      </c>
      <c r="B30" s="76"/>
      <c r="C30" s="11"/>
    </row>
    <row r="31" spans="1:3" x14ac:dyDescent="0.2">
      <c r="A31" s="75" t="s">
        <v>33</v>
      </c>
      <c r="B31" s="76"/>
      <c r="C31" s="12"/>
    </row>
    <row r="32" spans="1:3" x14ac:dyDescent="0.2">
      <c r="A32" s="75" t="s">
        <v>34</v>
      </c>
      <c r="B32" s="76"/>
      <c r="C32" s="11"/>
    </row>
    <row r="33" spans="1:3" x14ac:dyDescent="0.2">
      <c r="A33" s="75" t="s">
        <v>35</v>
      </c>
      <c r="B33" s="76"/>
      <c r="C33" s="11"/>
    </row>
    <row r="34" spans="1:3" x14ac:dyDescent="0.2">
      <c r="A34" s="75" t="s">
        <v>36</v>
      </c>
      <c r="B34" s="76"/>
      <c r="C34" s="13"/>
    </row>
    <row r="35" spans="1:3" x14ac:dyDescent="0.2">
      <c r="A35" s="71" t="s">
        <v>37</v>
      </c>
      <c r="B35" s="72"/>
      <c r="C35" s="14"/>
    </row>
    <row r="36" spans="1:3" x14ac:dyDescent="0.2">
      <c r="A36" s="71" t="s">
        <v>38</v>
      </c>
      <c r="B36" s="72"/>
      <c r="C36" s="15"/>
    </row>
    <row r="37" spans="1:3" x14ac:dyDescent="0.2">
      <c r="A37" s="83" t="s">
        <v>39</v>
      </c>
      <c r="B37" s="84"/>
      <c r="C37" s="15"/>
    </row>
    <row r="38" spans="1:3" x14ac:dyDescent="0.2">
      <c r="A38" s="85"/>
      <c r="B38" s="86"/>
      <c r="C38" s="15"/>
    </row>
    <row r="39" spans="1:3" x14ac:dyDescent="0.2">
      <c r="A39" s="87"/>
      <c r="B39" s="88"/>
      <c r="C39" s="15"/>
    </row>
    <row r="40" spans="1:3" x14ac:dyDescent="0.2">
      <c r="A40" s="89" t="s">
        <v>40</v>
      </c>
      <c r="B40" s="89"/>
      <c r="C40" s="89"/>
    </row>
    <row r="41" spans="1:3" ht="16" x14ac:dyDescent="0.2">
      <c r="A41" s="17" t="s">
        <v>41</v>
      </c>
      <c r="B41" s="18"/>
      <c r="C41" s="15"/>
    </row>
    <row r="42" spans="1:3" x14ac:dyDescent="0.2">
      <c r="A42" s="71" t="s">
        <v>42</v>
      </c>
      <c r="B42" s="72"/>
      <c r="C42" s="15"/>
    </row>
    <row r="43" spans="1:3" x14ac:dyDescent="0.2">
      <c r="A43" s="71" t="s">
        <v>43</v>
      </c>
      <c r="B43" s="72"/>
      <c r="C43" s="15"/>
    </row>
    <row r="44" spans="1:3" ht="16" x14ac:dyDescent="0.2">
      <c r="A44" s="17" t="s">
        <v>44</v>
      </c>
      <c r="B44" s="18"/>
      <c r="C44" s="15"/>
    </row>
    <row r="45" spans="1:3" ht="16" x14ac:dyDescent="0.2">
      <c r="A45" s="17" t="s">
        <v>45</v>
      </c>
      <c r="B45" s="18"/>
      <c r="C45" s="15"/>
    </row>
    <row r="46" spans="1:3" x14ac:dyDescent="0.2">
      <c r="A46" s="71" t="s">
        <v>46</v>
      </c>
      <c r="B46" s="72"/>
      <c r="C46" s="15"/>
    </row>
    <row r="47" spans="1:3" ht="16" x14ac:dyDescent="0.2">
      <c r="A47" s="17" t="s">
        <v>47</v>
      </c>
      <c r="B47" s="16"/>
      <c r="C47" s="15"/>
    </row>
    <row r="48" spans="1:3" x14ac:dyDescent="0.2">
      <c r="A48" s="71" t="s">
        <v>48</v>
      </c>
      <c r="B48" s="72"/>
      <c r="C48" s="15"/>
    </row>
    <row r="49" spans="1:3" x14ac:dyDescent="0.2">
      <c r="A49" s="71" t="s">
        <v>49</v>
      </c>
      <c r="B49" s="72"/>
      <c r="C49" s="15"/>
    </row>
    <row r="50" spans="1:3" x14ac:dyDescent="0.2">
      <c r="A50" s="71" t="s">
        <v>39</v>
      </c>
      <c r="B50" s="72"/>
      <c r="C50" s="15"/>
    </row>
  </sheetData>
  <mergeCells count="41">
    <mergeCell ref="A1:C1"/>
    <mergeCell ref="B9:C9"/>
    <mergeCell ref="B10:C10"/>
    <mergeCell ref="B13:C13"/>
    <mergeCell ref="B14:C14"/>
    <mergeCell ref="B3:C3"/>
    <mergeCell ref="B4:C4"/>
    <mergeCell ref="B5:C5"/>
    <mergeCell ref="B6:C6"/>
    <mergeCell ref="B7:C7"/>
    <mergeCell ref="B2:C2"/>
    <mergeCell ref="B8:C8"/>
    <mergeCell ref="B25:C25"/>
    <mergeCell ref="B26:C26"/>
    <mergeCell ref="B27:C27"/>
    <mergeCell ref="A28:C28"/>
    <mergeCell ref="A49:B49"/>
    <mergeCell ref="A37:B39"/>
    <mergeCell ref="A40:C40"/>
    <mergeCell ref="A42:B42"/>
    <mergeCell ref="A43:B43"/>
    <mergeCell ref="A31:B31"/>
    <mergeCell ref="A32:B32"/>
    <mergeCell ref="A33:B33"/>
    <mergeCell ref="A36:B36"/>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57"/>
  <sheetViews>
    <sheetView zoomScaleNormal="100" workbookViewId="0">
      <selection activeCell="C17" sqref="C17"/>
    </sheetView>
  </sheetViews>
  <sheetFormatPr baseColWidth="10" defaultColWidth="0" defaultRowHeight="15" x14ac:dyDescent="0.2"/>
  <cols>
    <col min="1" max="1" width="70" style="40" customWidth="1"/>
    <col min="2" max="2" width="35.5" style="40" customWidth="1"/>
    <col min="3" max="3" width="164" style="40" customWidth="1"/>
    <col min="4" max="8" width="11.5" style="40" hidden="1" customWidth="1"/>
    <col min="9" max="9" width="12" style="40" hidden="1" customWidth="1"/>
    <col min="10" max="16384" width="11.5" style="40" hidden="1"/>
  </cols>
  <sheetData>
    <row r="1" spans="1:9" ht="26" x14ac:dyDescent="0.2">
      <c r="A1" s="110" t="s">
        <v>50</v>
      </c>
      <c r="B1" s="110"/>
      <c r="C1" s="110"/>
    </row>
    <row r="2" spans="1:9" ht="15" customHeight="1" x14ac:dyDescent="0.2">
      <c r="A2" s="32" t="s">
        <v>11</v>
      </c>
      <c r="B2" s="95" t="str">
        <f>'AUTOS NOTA 321'!B2:C2</f>
        <v>SINIESTRO   APL</v>
      </c>
      <c r="C2" s="96"/>
    </row>
    <row r="3" spans="1:9" ht="16" x14ac:dyDescent="0.2">
      <c r="A3" s="33" t="s">
        <v>1</v>
      </c>
      <c r="B3" s="111" t="str">
        <f>'AUTOS  NOTA 322'!B2:C2</f>
        <v>11001310301220250026800</v>
      </c>
      <c r="C3" s="111"/>
    </row>
    <row r="4" spans="1:9" ht="16" x14ac:dyDescent="0.2">
      <c r="A4" s="33" t="s">
        <v>2</v>
      </c>
      <c r="B4" s="111" t="str">
        <f>'AUTOS  NOTA 322'!B3:C3</f>
        <v>JUZGADO DOCE (12) CIVIL DEL CIRCUITO DE BOGOTÁ</v>
      </c>
      <c r="C4" s="111"/>
    </row>
    <row r="5" spans="1:9" ht="16" x14ac:dyDescent="0.2">
      <c r="A5" s="33" t="s">
        <v>3</v>
      </c>
      <c r="B5" s="111" t="str">
        <f>'AUTOS  NOTA 322'!B4:C4</f>
        <v>ALLIANZ SEGUROS S.A
JONATHAN ALBERTO RODRIGUEZ REYES (propietario del vehículo)
LUZ NIDIA MAHECHA TIQUE (conductora)</v>
      </c>
      <c r="C5" s="111"/>
    </row>
    <row r="6" spans="1:9" ht="15" customHeight="1" x14ac:dyDescent="0.2">
      <c r="A6" s="33" t="s">
        <v>4</v>
      </c>
      <c r="B6" s="111" t="str">
        <f>'AUTOS  NOTA 322'!B5:C5</f>
        <v>LILIA BILBAO GOMEZ (victima directa)
DELFINA BILBAO GOMEZ (victima directa)
SONIA ALEJANDRA SANABRIA BILBAO (victima directa)</v>
      </c>
      <c r="C6" s="111"/>
    </row>
    <row r="7" spans="1:9" ht="16" x14ac:dyDescent="0.2">
      <c r="A7" s="33" t="s">
        <v>5</v>
      </c>
      <c r="B7" s="111" t="str">
        <f>'AUTOS  NOTA 322'!B6:C6</f>
        <v>DEMANDA DIRECTA</v>
      </c>
      <c r="C7" s="111"/>
    </row>
    <row r="8" spans="1:9" ht="16" x14ac:dyDescent="0.2">
      <c r="A8" s="35" t="s">
        <v>101</v>
      </c>
      <c r="B8" s="111" t="str">
        <f>'AUTOS  NOTA 322'!B7:C8</f>
        <v xml:space="preserve">LILIA BILBAO GOMEZ, DELFINA BILBAO GOMEZ  Y SONIA ALEJANDRA SANABRIA BILBAO </v>
      </c>
      <c r="C8" s="111"/>
    </row>
    <row r="9" spans="1:9" ht="16" x14ac:dyDescent="0.2">
      <c r="A9" s="33" t="s">
        <v>51</v>
      </c>
      <c r="B9" s="108">
        <f>SUM(C11,C12,C14,C15,C17)</f>
        <v>0</v>
      </c>
      <c r="C9" s="109"/>
    </row>
    <row r="10" spans="1:9" x14ac:dyDescent="0.2">
      <c r="A10" s="112" t="s">
        <v>52</v>
      </c>
      <c r="B10" s="100" t="s">
        <v>53</v>
      </c>
      <c r="C10" s="101"/>
    </row>
    <row r="11" spans="1:9" ht="16" x14ac:dyDescent="0.2">
      <c r="A11" s="112"/>
      <c r="B11" s="34" t="s">
        <v>54</v>
      </c>
      <c r="C11" s="29"/>
    </row>
    <row r="12" spans="1:9" ht="16" x14ac:dyDescent="0.2">
      <c r="A12" s="112"/>
      <c r="B12" s="34" t="s">
        <v>55</v>
      </c>
      <c r="C12" s="29"/>
    </row>
    <row r="13" spans="1:9" x14ac:dyDescent="0.2">
      <c r="A13" s="112"/>
      <c r="B13" s="100"/>
      <c r="C13" s="101"/>
    </row>
    <row r="14" spans="1:9" ht="16" x14ac:dyDescent="0.2">
      <c r="A14" s="112"/>
      <c r="B14" s="34" t="s">
        <v>98</v>
      </c>
      <c r="C14" s="37"/>
    </row>
    <row r="15" spans="1:9" ht="16" x14ac:dyDescent="0.2">
      <c r="A15" s="112"/>
      <c r="B15" s="34" t="s">
        <v>99</v>
      </c>
      <c r="C15" s="37"/>
      <c r="E15" s="40" t="s">
        <v>57</v>
      </c>
      <c r="F15" s="41">
        <v>0.7</v>
      </c>
    </row>
    <row r="16" spans="1:9" x14ac:dyDescent="0.2">
      <c r="A16" s="112"/>
      <c r="B16" s="100" t="s">
        <v>58</v>
      </c>
      <c r="C16" s="101"/>
      <c r="E16" s="40" t="s">
        <v>59</v>
      </c>
      <c r="F16" s="42">
        <v>0.3</v>
      </c>
      <c r="I16" s="43"/>
    </row>
    <row r="17" spans="1:9" x14ac:dyDescent="0.2">
      <c r="A17" s="112"/>
      <c r="B17" s="34"/>
      <c r="C17" s="38"/>
      <c r="F17" s="44"/>
      <c r="I17" s="43"/>
    </row>
    <row r="18" spans="1:9" ht="23.25" customHeight="1" x14ac:dyDescent="0.2">
      <c r="A18" s="36" t="s">
        <v>60</v>
      </c>
      <c r="B18" s="95" t="s">
        <v>57</v>
      </c>
      <c r="C18" s="96"/>
    </row>
    <row r="19" spans="1:9" ht="32" x14ac:dyDescent="0.2">
      <c r="A19" s="33" t="s">
        <v>62</v>
      </c>
      <c r="B19" s="102"/>
      <c r="C19" s="103"/>
    </row>
    <row r="20" spans="1:9" ht="15" customHeight="1" x14ac:dyDescent="0.2">
      <c r="A20" s="45" t="s">
        <v>63</v>
      </c>
      <c r="B20" s="97">
        <f>((C22+C23+C25+C26+C30+C28+C32+C34+C29+C33)-C37-C38)*C36*C39</f>
        <v>0</v>
      </c>
      <c r="C20" s="97"/>
    </row>
    <row r="21" spans="1:9" ht="16" x14ac:dyDescent="0.2">
      <c r="A21" s="36" t="s">
        <v>64</v>
      </c>
      <c r="B21" s="104" t="s">
        <v>53</v>
      </c>
      <c r="C21" s="105"/>
    </row>
    <row r="22" spans="1:9" ht="16" x14ac:dyDescent="0.2">
      <c r="A22" s="93"/>
      <c r="B22" s="34" t="s">
        <v>54</v>
      </c>
      <c r="C22" s="29"/>
    </row>
    <row r="23" spans="1:9" ht="16" x14ac:dyDescent="0.2">
      <c r="A23" s="94"/>
      <c r="B23" s="34" t="s">
        <v>55</v>
      </c>
      <c r="C23" s="29">
        <v>0</v>
      </c>
    </row>
    <row r="24" spans="1:9" x14ac:dyDescent="0.2">
      <c r="A24" s="94"/>
      <c r="B24" s="100" t="s">
        <v>56</v>
      </c>
      <c r="C24" s="101"/>
    </row>
    <row r="25" spans="1:9" ht="16" x14ac:dyDescent="0.2">
      <c r="A25" s="94"/>
      <c r="B25" s="34" t="s">
        <v>98</v>
      </c>
      <c r="C25" s="29">
        <v>0</v>
      </c>
    </row>
    <row r="26" spans="1:9" ht="29.25" customHeight="1" x14ac:dyDescent="0.2">
      <c r="A26" s="94"/>
      <c r="B26" s="34" t="s">
        <v>100</v>
      </c>
      <c r="C26" s="29">
        <v>0</v>
      </c>
    </row>
    <row r="27" spans="1:9" x14ac:dyDescent="0.2">
      <c r="A27" s="94"/>
      <c r="B27" s="100" t="s">
        <v>121</v>
      </c>
      <c r="C27" s="101"/>
    </row>
    <row r="28" spans="1:9" ht="16" x14ac:dyDescent="0.2">
      <c r="A28" s="94"/>
      <c r="B28" s="34" t="s">
        <v>130</v>
      </c>
      <c r="C28" s="29">
        <v>0</v>
      </c>
    </row>
    <row r="29" spans="1:9" ht="16" x14ac:dyDescent="0.2">
      <c r="A29" s="94"/>
      <c r="B29" s="34" t="s">
        <v>54</v>
      </c>
      <c r="C29" s="29"/>
    </row>
    <row r="30" spans="1:9" ht="16" x14ac:dyDescent="0.2">
      <c r="A30" s="94"/>
      <c r="B30" s="34" t="s">
        <v>55</v>
      </c>
      <c r="C30" s="29">
        <v>0</v>
      </c>
    </row>
    <row r="31" spans="1:9" x14ac:dyDescent="0.2">
      <c r="A31" s="94"/>
      <c r="B31" s="100" t="s">
        <v>122</v>
      </c>
      <c r="C31" s="101"/>
    </row>
    <row r="32" spans="1:9" x14ac:dyDescent="0.2">
      <c r="A32" s="94"/>
      <c r="B32" s="34"/>
      <c r="C32" s="29"/>
    </row>
    <row r="33" spans="1:3" ht="16" x14ac:dyDescent="0.2">
      <c r="A33" s="94"/>
      <c r="B33" s="34" t="s">
        <v>54</v>
      </c>
      <c r="C33" s="29">
        <v>0</v>
      </c>
    </row>
    <row r="34" spans="1:3" ht="16" x14ac:dyDescent="0.2">
      <c r="A34" s="94"/>
      <c r="B34" s="34" t="s">
        <v>55</v>
      </c>
      <c r="C34" s="29">
        <v>0</v>
      </c>
    </row>
    <row r="35" spans="1:3" x14ac:dyDescent="0.2">
      <c r="A35" s="94"/>
      <c r="B35" s="100" t="s">
        <v>114</v>
      </c>
      <c r="C35" s="101"/>
    </row>
    <row r="36" spans="1:3" ht="16" x14ac:dyDescent="0.2">
      <c r="A36" s="94"/>
      <c r="B36" s="34" t="s">
        <v>125</v>
      </c>
      <c r="C36" s="30">
        <v>1</v>
      </c>
    </row>
    <row r="37" spans="1:3" ht="16" x14ac:dyDescent="0.2">
      <c r="A37" s="94"/>
      <c r="B37" s="34" t="s">
        <v>115</v>
      </c>
      <c r="C37" s="31">
        <v>0</v>
      </c>
    </row>
    <row r="38" spans="1:3" ht="16" x14ac:dyDescent="0.2">
      <c r="A38" s="94"/>
      <c r="B38" s="34" t="s">
        <v>167</v>
      </c>
      <c r="C38" s="31"/>
    </row>
    <row r="39" spans="1:3" ht="16" x14ac:dyDescent="0.2">
      <c r="A39" s="94"/>
      <c r="B39" s="34" t="s">
        <v>129</v>
      </c>
      <c r="C39" s="30">
        <v>1</v>
      </c>
    </row>
    <row r="40" spans="1:3" ht="16" x14ac:dyDescent="0.2">
      <c r="A40" s="46" t="s">
        <v>65</v>
      </c>
      <c r="B40" s="97">
        <f>IFERROR(B20*(VLOOKUP(B18,E15:F17,2,0)),16666)</f>
        <v>0</v>
      </c>
      <c r="C40" s="97"/>
    </row>
    <row r="41" spans="1:3" ht="93" customHeight="1" x14ac:dyDescent="0.2">
      <c r="A41" s="33" t="s">
        <v>123</v>
      </c>
      <c r="B41" s="98"/>
      <c r="C41" s="99"/>
    </row>
    <row r="42" spans="1:3" ht="211.5" customHeight="1" x14ac:dyDescent="0.2">
      <c r="A42" s="33" t="s">
        <v>66</v>
      </c>
      <c r="B42" s="113"/>
      <c r="C42" s="114"/>
    </row>
    <row r="45" spans="1:3" ht="26" x14ac:dyDescent="0.2">
      <c r="A45" s="106" t="s">
        <v>168</v>
      </c>
      <c r="B45" s="106"/>
      <c r="C45" s="106"/>
    </row>
    <row r="46" spans="1:3" x14ac:dyDescent="0.2">
      <c r="A46" s="107" t="s">
        <v>169</v>
      </c>
      <c r="B46" s="107"/>
      <c r="C46" s="107"/>
    </row>
    <row r="47" spans="1:3" x14ac:dyDescent="0.2">
      <c r="A47" s="47" t="s">
        <v>170</v>
      </c>
      <c r="B47" s="47" t="s">
        <v>171</v>
      </c>
      <c r="C47" s="48" t="s">
        <v>172</v>
      </c>
    </row>
    <row r="48" spans="1:3" x14ac:dyDescent="0.2">
      <c r="A48" s="49" t="s">
        <v>173</v>
      </c>
      <c r="B48" s="50" t="s">
        <v>27</v>
      </c>
      <c r="C48" s="49" t="s">
        <v>174</v>
      </c>
    </row>
    <row r="49" spans="1:3" ht="42" x14ac:dyDescent="0.2">
      <c r="A49" s="49" t="s">
        <v>175</v>
      </c>
      <c r="B49" s="50" t="s">
        <v>27</v>
      </c>
      <c r="C49" s="49" t="s">
        <v>176</v>
      </c>
    </row>
    <row r="50" spans="1:3" ht="28" x14ac:dyDescent="0.2">
      <c r="A50" s="49" t="s">
        <v>177</v>
      </c>
      <c r="B50" s="50" t="s">
        <v>27</v>
      </c>
      <c r="C50" s="49" t="s">
        <v>178</v>
      </c>
    </row>
    <row r="51" spans="1:3" x14ac:dyDescent="0.2">
      <c r="A51" s="49" t="s">
        <v>179</v>
      </c>
      <c r="B51" s="50" t="s">
        <v>27</v>
      </c>
      <c r="C51" s="49" t="s">
        <v>180</v>
      </c>
    </row>
    <row r="52" spans="1:3" x14ac:dyDescent="0.2">
      <c r="A52" s="49" t="s">
        <v>181</v>
      </c>
      <c r="B52" s="50" t="s">
        <v>27</v>
      </c>
      <c r="C52" s="51"/>
    </row>
    <row r="53" spans="1:3" x14ac:dyDescent="0.2">
      <c r="A53" s="49" t="s">
        <v>182</v>
      </c>
      <c r="B53" s="50"/>
      <c r="C53" s="49" t="s">
        <v>183</v>
      </c>
    </row>
    <row r="54" spans="1:3" ht="28" x14ac:dyDescent="0.2">
      <c r="A54" s="49" t="s">
        <v>184</v>
      </c>
      <c r="B54" s="50" t="s">
        <v>27</v>
      </c>
      <c r="C54" s="49" t="s">
        <v>185</v>
      </c>
    </row>
    <row r="55" spans="1:3" x14ac:dyDescent="0.2">
      <c r="A55" s="49" t="s">
        <v>186</v>
      </c>
      <c r="B55" s="50" t="s">
        <v>27</v>
      </c>
      <c r="C55" s="51" t="s">
        <v>187</v>
      </c>
    </row>
    <row r="56" spans="1:3" ht="28" x14ac:dyDescent="0.2">
      <c r="A56" s="49" t="s">
        <v>188</v>
      </c>
      <c r="B56" s="50" t="s">
        <v>27</v>
      </c>
      <c r="C56" s="51" t="s">
        <v>189</v>
      </c>
    </row>
    <row r="57" spans="1:3" ht="28" x14ac:dyDescent="0.2">
      <c r="A57" s="49" t="s">
        <v>190</v>
      </c>
      <c r="B57" s="50" t="s">
        <v>27</v>
      </c>
      <c r="C57" s="51" t="s">
        <v>191</v>
      </c>
    </row>
  </sheetData>
  <sheetProtection algorithmName="SHA-512" hashValue="izcEYKcLkKiYmBBfMLzkPdVBffGX+AGsESYuWyozt6kZuWhl/NRW7hfZRQ8qdhVYANag/8IIJl0zLk8Lp3KTgA==" saltValue="2btH4XpP+7N1UhZtnyJ3XQ==" spinCount="100000" sheet="1" objects="1" scenarios="1"/>
  <mergeCells count="27">
    <mergeCell ref="A45:C45"/>
    <mergeCell ref="A46:C46"/>
    <mergeCell ref="B9:C9"/>
    <mergeCell ref="A1:C1"/>
    <mergeCell ref="B2:C2"/>
    <mergeCell ref="B16:C16"/>
    <mergeCell ref="B3:C3"/>
    <mergeCell ref="B4:C4"/>
    <mergeCell ref="B5:C5"/>
    <mergeCell ref="B6:C6"/>
    <mergeCell ref="B7:C7"/>
    <mergeCell ref="B8:C8"/>
    <mergeCell ref="B10:C10"/>
    <mergeCell ref="B13:C13"/>
    <mergeCell ref="A10:A17"/>
    <mergeCell ref="B42:C42"/>
    <mergeCell ref="A22:A39"/>
    <mergeCell ref="B18:C18"/>
    <mergeCell ref="B20:C20"/>
    <mergeCell ref="B41:C41"/>
    <mergeCell ref="B31:C31"/>
    <mergeCell ref="B35:C35"/>
    <mergeCell ref="B40:C40"/>
    <mergeCell ref="B27:C27"/>
    <mergeCell ref="B19:C19"/>
    <mergeCell ref="B21:C21"/>
    <mergeCell ref="B24:C24"/>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5" x14ac:dyDescent="0.2"/>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B14" sqref="B14:C14"/>
    </sheetView>
  </sheetViews>
  <sheetFormatPr baseColWidth="10" defaultColWidth="0" defaultRowHeight="15" x14ac:dyDescent="0.2"/>
  <cols>
    <col min="1" max="1" width="37" customWidth="1"/>
    <col min="2" max="2" width="11.5" customWidth="1"/>
    <col min="3" max="3" width="94.5" customWidth="1"/>
    <col min="4" max="16384" width="11.5" hidden="1"/>
  </cols>
  <sheetData>
    <row r="1" spans="1:3" ht="26" x14ac:dyDescent="0.2">
      <c r="A1" s="90" t="s">
        <v>67</v>
      </c>
      <c r="B1" s="90"/>
      <c r="C1" s="90"/>
    </row>
    <row r="2" spans="1:3" ht="16" x14ac:dyDescent="0.2">
      <c r="A2" s="20" t="s">
        <v>11</v>
      </c>
      <c r="B2" s="80" t="str">
        <f>'AUTOS NOTA 324-478'!B2:C2</f>
        <v>SINIESTRO   APL</v>
      </c>
      <c r="C2" s="81"/>
    </row>
    <row r="3" spans="1:3" ht="16" x14ac:dyDescent="0.2">
      <c r="A3" s="5" t="s">
        <v>1</v>
      </c>
      <c r="B3" s="54" t="str">
        <f>'AUTOS  NOTA 322'!B2:C2</f>
        <v>11001310301220250026800</v>
      </c>
      <c r="C3" s="54"/>
    </row>
    <row r="4" spans="1:3" ht="16" x14ac:dyDescent="0.2">
      <c r="A4" s="5" t="s">
        <v>2</v>
      </c>
      <c r="B4" s="54" t="str">
        <f>'AUTOS  NOTA 322'!B3:C3</f>
        <v>JUZGADO DOCE (12) CIVIL DEL CIRCUITO DE BOGOTÁ</v>
      </c>
      <c r="C4" s="54"/>
    </row>
    <row r="5" spans="1:3" ht="16" x14ac:dyDescent="0.2">
      <c r="A5" s="5" t="s">
        <v>3</v>
      </c>
      <c r="B5" s="54" t="str">
        <f>'AUTOS  NOTA 322'!B4:C4</f>
        <v>ALLIANZ SEGUROS S.A
JONATHAN ALBERTO RODRIGUEZ REYES (propietario del vehículo)
LUZ NIDIA MAHECHA TIQUE (conductora)</v>
      </c>
      <c r="C5" s="54"/>
    </row>
    <row r="6" spans="1:3" ht="15" customHeight="1" x14ac:dyDescent="0.2">
      <c r="A6" s="5" t="s">
        <v>4</v>
      </c>
      <c r="B6" s="54" t="str">
        <f>'AUTOS  NOTA 322'!B5:C5</f>
        <v>LILIA BILBAO GOMEZ (victima directa)
DELFINA BILBAO GOMEZ (victima directa)
SONIA ALEJANDRA SANABRIA BILBAO (victima directa)</v>
      </c>
      <c r="C6" s="54"/>
    </row>
    <row r="7" spans="1:3" ht="15" customHeight="1" x14ac:dyDescent="0.2">
      <c r="A7" s="5" t="s">
        <v>5</v>
      </c>
      <c r="B7" s="54" t="str">
        <f>'AUTOS  NOTA 322'!B6:C6</f>
        <v>DEMANDA DIRECTA</v>
      </c>
      <c r="C7" s="54"/>
    </row>
    <row r="8" spans="1:3" ht="15" customHeight="1" x14ac:dyDescent="0.2">
      <c r="A8" s="28" t="s">
        <v>101</v>
      </c>
      <c r="B8" s="54" t="str">
        <f>'AUTOS  NOTA 322'!B7:C8</f>
        <v xml:space="preserve">LILIA BILBAO GOMEZ, DELFINA BILBAO GOMEZ  Y SONIA ALEJANDRA SANABRIA BILBAO </v>
      </c>
      <c r="C8" s="54"/>
    </row>
    <row r="9" spans="1:3" ht="19" customHeight="1" x14ac:dyDescent="0.2">
      <c r="A9" s="5" t="s">
        <v>102</v>
      </c>
      <c r="B9" s="54" t="s">
        <v>57</v>
      </c>
      <c r="C9" s="54"/>
    </row>
    <row r="10" spans="1:3" ht="16" x14ac:dyDescent="0.2">
      <c r="A10" s="7" t="s">
        <v>64</v>
      </c>
      <c r="B10" s="117">
        <f>'AUTOS NOTA 324-478'!B20:C20</f>
        <v>0</v>
      </c>
      <c r="C10" s="117"/>
    </row>
    <row r="11" spans="1:3" ht="16" x14ac:dyDescent="0.2">
      <c r="A11" s="7" t="s">
        <v>116</v>
      </c>
      <c r="B11" s="118">
        <f>'AUTOS NOTA 324-478'!B40:C40</f>
        <v>0</v>
      </c>
      <c r="C11" s="54"/>
    </row>
    <row r="12" spans="1:3" ht="32" x14ac:dyDescent="0.2">
      <c r="A12" s="7" t="s">
        <v>68</v>
      </c>
      <c r="B12" s="115"/>
      <c r="C12" s="116"/>
    </row>
    <row r="13" spans="1:3" ht="48" x14ac:dyDescent="0.2">
      <c r="A13" s="5" t="s">
        <v>69</v>
      </c>
      <c r="B13" s="54"/>
      <c r="C13" s="54"/>
    </row>
    <row r="14" spans="1:3" ht="48" x14ac:dyDescent="0.2">
      <c r="A14" s="5" t="s">
        <v>70</v>
      </c>
      <c r="B14" s="54"/>
      <c r="C14" s="54"/>
    </row>
    <row r="15" spans="1:3" ht="16" x14ac:dyDescent="0.2">
      <c r="A15" s="5" t="s">
        <v>71</v>
      </c>
      <c r="B15" s="6"/>
      <c r="C15" s="6"/>
    </row>
    <row r="16" spans="1:3" ht="16" x14ac:dyDescent="0.2">
      <c r="A16" s="7" t="s">
        <v>72</v>
      </c>
      <c r="B16" s="54"/>
      <c r="C16" s="54"/>
    </row>
    <row r="17" spans="1:3" ht="16" x14ac:dyDescent="0.2">
      <c r="A17" s="6" t="s">
        <v>73</v>
      </c>
      <c r="B17" s="116"/>
      <c r="C17" s="116"/>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336EC-13FC-49F2-BBA5-C442A8E5E15C}">
  <sheetPr>
    <tabColor theme="3" tint="0.39997558519241921"/>
  </sheetPr>
  <dimension ref="A1:H24"/>
  <sheetViews>
    <sheetView workbookViewId="0">
      <selection activeCell="B11" sqref="B11:C11"/>
    </sheetView>
  </sheetViews>
  <sheetFormatPr baseColWidth="10" defaultColWidth="0" defaultRowHeight="15" x14ac:dyDescent="0.2"/>
  <cols>
    <col min="1" max="1" width="54.5" customWidth="1"/>
    <col min="2" max="2" width="23.5" customWidth="1"/>
    <col min="3" max="3" width="98.83203125" customWidth="1"/>
    <col min="4" max="8" width="0" hidden="1" customWidth="1"/>
    <col min="9" max="16384" width="11.5" hidden="1"/>
  </cols>
  <sheetData>
    <row r="1" spans="1:3" ht="26" x14ac:dyDescent="0.2">
      <c r="A1" s="90" t="s">
        <v>131</v>
      </c>
      <c r="B1" s="90"/>
      <c r="C1" s="90"/>
    </row>
    <row r="2" spans="1:3" ht="16" x14ac:dyDescent="0.2">
      <c r="A2" s="39" t="s">
        <v>11</v>
      </c>
      <c r="B2" s="80" t="str">
        <f>'AUTOS NOTA 321'!B2:C2</f>
        <v>SINIESTRO   APL</v>
      </c>
      <c r="C2" s="81"/>
    </row>
    <row r="3" spans="1:3" ht="16" x14ac:dyDescent="0.2">
      <c r="A3" s="5" t="s">
        <v>1</v>
      </c>
      <c r="B3" s="54" t="str">
        <f>'AUTOS  NOTA 322'!B2:C2</f>
        <v>11001310301220250026800</v>
      </c>
      <c r="C3" s="54"/>
    </row>
    <row r="4" spans="1:3" ht="16" x14ac:dyDescent="0.2">
      <c r="A4" s="5" t="s">
        <v>2</v>
      </c>
      <c r="B4" s="54" t="str">
        <f>'AUTOS  NOTA 322'!B3:C3</f>
        <v>JUZGADO DOCE (12) CIVIL DEL CIRCUITO DE BOGOTÁ</v>
      </c>
      <c r="C4" s="54"/>
    </row>
    <row r="5" spans="1:3" ht="16" x14ac:dyDescent="0.2">
      <c r="A5" s="5" t="s">
        <v>3</v>
      </c>
      <c r="B5" s="54" t="str">
        <f>'AUTOS  NOTA 322'!B4:C4</f>
        <v>ALLIANZ SEGUROS S.A
JONATHAN ALBERTO RODRIGUEZ REYES (propietario del vehículo)
LUZ NIDIA MAHECHA TIQUE (conductora)</v>
      </c>
      <c r="C5" s="54"/>
    </row>
    <row r="6" spans="1:3" ht="16" x14ac:dyDescent="0.2">
      <c r="A6" s="5" t="s">
        <v>4</v>
      </c>
      <c r="B6" s="54" t="str">
        <f>'AUTOS  NOTA 322'!B5:C5</f>
        <v>LILIA BILBAO GOMEZ (victima directa)
DELFINA BILBAO GOMEZ (victima directa)
SONIA ALEJANDRA SANABRIA BILBAO (victima directa)</v>
      </c>
      <c r="C6" s="54"/>
    </row>
    <row r="7" spans="1:3" ht="16" x14ac:dyDescent="0.2">
      <c r="A7" s="5" t="s">
        <v>5</v>
      </c>
      <c r="B7" s="54" t="str">
        <f>'AUTOS  NOTA 322'!B6:C6</f>
        <v>DEMANDA DIRECTA</v>
      </c>
      <c r="C7" s="54"/>
    </row>
    <row r="8" spans="1:3" ht="16" x14ac:dyDescent="0.2">
      <c r="A8" s="5" t="s">
        <v>102</v>
      </c>
      <c r="B8" s="54" t="str">
        <f>'AUTOS NOTA 324-478'!B18:C18</f>
        <v>PROBABLE</v>
      </c>
      <c r="C8" s="54"/>
    </row>
    <row r="9" spans="1:3" ht="16" x14ac:dyDescent="0.2">
      <c r="A9" s="7" t="s">
        <v>64</v>
      </c>
      <c r="B9" s="117">
        <f>'AUTOS NOTA 324-478'!B20:C20</f>
        <v>0</v>
      </c>
      <c r="C9" s="117"/>
    </row>
    <row r="10" spans="1:3" ht="16" x14ac:dyDescent="0.2">
      <c r="A10" s="5" t="s">
        <v>132</v>
      </c>
      <c r="B10" s="120">
        <v>0</v>
      </c>
      <c r="C10" s="120"/>
    </row>
    <row r="11" spans="1:3" ht="30" customHeight="1" x14ac:dyDescent="0.2">
      <c r="A11" s="5" t="s">
        <v>192</v>
      </c>
      <c r="B11" s="54"/>
      <c r="C11" s="54"/>
    </row>
    <row r="12" spans="1:3" ht="16" x14ac:dyDescent="0.2">
      <c r="A12" s="5" t="s">
        <v>194</v>
      </c>
      <c r="B12" s="119"/>
      <c r="C12" s="119"/>
    </row>
    <row r="13" spans="1:3" ht="16" x14ac:dyDescent="0.2">
      <c r="A13" s="5" t="s">
        <v>195</v>
      </c>
      <c r="B13" s="54"/>
      <c r="C13" s="54"/>
    </row>
    <row r="19" spans="4:8" x14ac:dyDescent="0.2">
      <c r="D19" t="str">
        <f t="shared" ref="D19:H22" si="0">UPPER(D17)</f>
        <v/>
      </c>
      <c r="E19" t="str">
        <f t="shared" si="0"/>
        <v/>
      </c>
      <c r="F19" t="str">
        <f t="shared" si="0"/>
        <v/>
      </c>
      <c r="G19" t="str">
        <f t="shared" si="0"/>
        <v/>
      </c>
      <c r="H19" t="str">
        <f t="shared" si="0"/>
        <v/>
      </c>
    </row>
    <row r="20" spans="4:8" x14ac:dyDescent="0.2">
      <c r="D20" t="str">
        <f t="shared" si="0"/>
        <v/>
      </c>
      <c r="E20" t="str">
        <f t="shared" si="0"/>
        <v/>
      </c>
      <c r="F20" t="str">
        <f t="shared" si="0"/>
        <v/>
      </c>
      <c r="G20" t="str">
        <f t="shared" si="0"/>
        <v/>
      </c>
      <c r="H20" t="str">
        <f t="shared" si="0"/>
        <v/>
      </c>
    </row>
    <row r="21" spans="4:8" x14ac:dyDescent="0.2">
      <c r="D21" t="str">
        <f t="shared" si="0"/>
        <v/>
      </c>
      <c r="E21" t="str">
        <f t="shared" si="0"/>
        <v/>
      </c>
      <c r="F21" t="str">
        <f t="shared" si="0"/>
        <v/>
      </c>
      <c r="G21" t="str">
        <f t="shared" si="0"/>
        <v/>
      </c>
      <c r="H21" t="str">
        <f t="shared" si="0"/>
        <v/>
      </c>
    </row>
    <row r="22" spans="4:8" x14ac:dyDescent="0.2">
      <c r="D22" t="str">
        <f>UPPER(D20)</f>
        <v/>
      </c>
      <c r="E22" t="str">
        <f t="shared" si="0"/>
        <v/>
      </c>
      <c r="F22" t="str">
        <f t="shared" si="0"/>
        <v/>
      </c>
      <c r="G22" t="str">
        <f t="shared" si="0"/>
        <v/>
      </c>
      <c r="H22" t="str">
        <f t="shared" si="0"/>
        <v/>
      </c>
    </row>
    <row r="23" spans="4:8" x14ac:dyDescent="0.2">
      <c r="D23" t="str">
        <f t="shared" ref="D23:H24" si="1">UPPER(D21)</f>
        <v/>
      </c>
      <c r="E23" t="str">
        <f t="shared" si="1"/>
        <v/>
      </c>
      <c r="F23" t="str">
        <f t="shared" si="1"/>
        <v/>
      </c>
      <c r="G23" t="str">
        <f t="shared" si="1"/>
        <v/>
      </c>
      <c r="H23" t="str">
        <f t="shared" si="1"/>
        <v/>
      </c>
    </row>
    <row r="24" spans="4:8" x14ac:dyDescent="0.2">
      <c r="D24" t="str">
        <f t="shared" si="1"/>
        <v/>
      </c>
      <c r="E24" t="str">
        <f t="shared" si="1"/>
        <v/>
      </c>
      <c r="F24" t="str">
        <f t="shared" si="1"/>
        <v/>
      </c>
      <c r="G24" t="str">
        <f t="shared" si="1"/>
        <v/>
      </c>
      <c r="H24" t="str">
        <f t="shared" si="1"/>
        <v/>
      </c>
    </row>
  </sheetData>
  <mergeCells count="13">
    <mergeCell ref="B12:C12"/>
    <mergeCell ref="B13:C13"/>
    <mergeCell ref="B7:C7"/>
    <mergeCell ref="B8:C8"/>
    <mergeCell ref="B9:C9"/>
    <mergeCell ref="B10:C10"/>
    <mergeCell ref="B11:C11"/>
    <mergeCell ref="B6:C6"/>
    <mergeCell ref="A1:C1"/>
    <mergeCell ref="B2:C2"/>
    <mergeCell ref="B3:C3"/>
    <mergeCell ref="B4:C4"/>
    <mergeCell ref="B5:C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550F9-266D-464E-BB6F-D0584068D6D8}">
  <sheetPr>
    <tabColor theme="3" tint="0.39997558519241921"/>
  </sheetPr>
  <dimension ref="A1:F34"/>
  <sheetViews>
    <sheetView topLeftCell="A16" zoomScaleNormal="100" workbookViewId="0">
      <selection activeCell="B39" sqref="B39"/>
    </sheetView>
  </sheetViews>
  <sheetFormatPr baseColWidth="10" defaultColWidth="0" defaultRowHeight="15" x14ac:dyDescent="0.2"/>
  <cols>
    <col min="1" max="1" width="72.83203125" customWidth="1"/>
    <col min="2" max="2" width="39.83203125" customWidth="1"/>
    <col min="3" max="3" width="96.33203125" customWidth="1"/>
    <col min="4" max="16384" width="11.5" hidden="1"/>
  </cols>
  <sheetData>
    <row r="1" spans="1:6" ht="26" x14ac:dyDescent="0.2">
      <c r="A1" s="90" t="s">
        <v>133</v>
      </c>
      <c r="B1" s="90"/>
      <c r="C1" s="90"/>
    </row>
    <row r="2" spans="1:6" ht="16" x14ac:dyDescent="0.2">
      <c r="A2" s="20" t="s">
        <v>11</v>
      </c>
      <c r="B2" s="80" t="str">
        <f>'AUTOS NOTA 321'!B2:C2</f>
        <v>SINIESTRO   APL</v>
      </c>
      <c r="C2" s="81"/>
    </row>
    <row r="3" spans="1:6" ht="16" x14ac:dyDescent="0.2">
      <c r="A3" s="5" t="s">
        <v>1</v>
      </c>
      <c r="B3" s="54" t="str">
        <f>'AUTOS  NOTA 322'!B2:C2</f>
        <v>11001310301220250026800</v>
      </c>
      <c r="C3" s="54"/>
    </row>
    <row r="4" spans="1:6" ht="16" x14ac:dyDescent="0.2">
      <c r="A4" s="5" t="s">
        <v>2</v>
      </c>
      <c r="B4" s="54" t="str">
        <f>'AUTOS  NOTA 322'!B3:C3</f>
        <v>JUZGADO DOCE (12) CIVIL DEL CIRCUITO DE BOGOTÁ</v>
      </c>
      <c r="C4" s="54"/>
    </row>
    <row r="5" spans="1:6" ht="15" customHeight="1" x14ac:dyDescent="0.2">
      <c r="A5" s="5" t="s">
        <v>3</v>
      </c>
      <c r="B5" s="54" t="str">
        <f>'AUTOS  NOTA 322'!B4:C4</f>
        <v>ALLIANZ SEGUROS S.A
JONATHAN ALBERTO RODRIGUEZ REYES (propietario del vehículo)
LUZ NIDIA MAHECHA TIQUE (conductora)</v>
      </c>
      <c r="C5" s="54"/>
    </row>
    <row r="6" spans="1:6" ht="15" customHeight="1" x14ac:dyDescent="0.2">
      <c r="A6" s="5" t="s">
        <v>4</v>
      </c>
      <c r="B6" s="54" t="str">
        <f>'AUTOS  NOTA 322'!B5:C5</f>
        <v>LILIA BILBAO GOMEZ (victima directa)
DELFINA BILBAO GOMEZ (victima directa)
SONIA ALEJANDRA SANABRIA BILBAO (victima directa)</v>
      </c>
      <c r="C6" s="54"/>
    </row>
    <row r="7" spans="1:6" ht="16" x14ac:dyDescent="0.2">
      <c r="A7" s="5" t="s">
        <v>5</v>
      </c>
      <c r="B7" s="54" t="str">
        <f>'AUTOS  NOTA 322'!B6:C6</f>
        <v>DEMANDA DIRECTA</v>
      </c>
      <c r="C7" s="54"/>
    </row>
    <row r="8" spans="1:6" ht="16" x14ac:dyDescent="0.2">
      <c r="A8" s="5" t="s">
        <v>134</v>
      </c>
      <c r="B8" s="121">
        <f>'AUTOS NOTA 324-478'!B20:C20</f>
        <v>0</v>
      </c>
      <c r="C8" s="121"/>
    </row>
    <row r="9" spans="1:6" ht="16" x14ac:dyDescent="0.2">
      <c r="A9" s="5" t="s">
        <v>135</v>
      </c>
      <c r="B9" s="54"/>
      <c r="C9" s="54"/>
    </row>
    <row r="10" spans="1:6" ht="111" customHeight="1" x14ac:dyDescent="0.2">
      <c r="A10" s="5" t="s">
        <v>136</v>
      </c>
      <c r="B10" s="54"/>
      <c r="C10" s="54"/>
    </row>
    <row r="11" spans="1:6" ht="21" customHeight="1" x14ac:dyDescent="0.2">
      <c r="A11" s="122"/>
      <c r="B11" s="122"/>
      <c r="C11" s="122"/>
      <c r="E11" t="s">
        <v>57</v>
      </c>
      <c r="F11" s="22">
        <v>0.7</v>
      </c>
    </row>
    <row r="12" spans="1:6" hidden="1" x14ac:dyDescent="0.2">
      <c r="A12" s="123"/>
      <c r="B12" s="123"/>
      <c r="C12" s="123"/>
      <c r="E12" t="s">
        <v>59</v>
      </c>
      <c r="F12" s="23">
        <v>0.3</v>
      </c>
    </row>
    <row r="13" spans="1:6" ht="19" x14ac:dyDescent="0.2">
      <c r="A13" s="124" t="s">
        <v>137</v>
      </c>
      <c r="B13" s="124"/>
      <c r="C13" s="124"/>
    </row>
    <row r="14" spans="1:6" ht="16" x14ac:dyDescent="0.2">
      <c r="A14" s="36" t="s">
        <v>60</v>
      </c>
      <c r="B14" s="95" t="s">
        <v>61</v>
      </c>
      <c r="C14" s="96"/>
    </row>
    <row r="15" spans="1:6" ht="32" x14ac:dyDescent="0.2">
      <c r="A15" s="21" t="s">
        <v>63</v>
      </c>
      <c r="B15" s="125">
        <f>((C17+C18+C20+C21+C25+C23+C27+C29+C24+C28)-C32)*C31*C33</f>
        <v>1000000000</v>
      </c>
      <c r="C15" s="125"/>
    </row>
    <row r="16" spans="1:6" ht="16" x14ac:dyDescent="0.2">
      <c r="A16" s="7" t="s">
        <v>64</v>
      </c>
      <c r="B16" s="126" t="s">
        <v>53</v>
      </c>
      <c r="C16" s="127"/>
    </row>
    <row r="17" spans="1:3" ht="16" x14ac:dyDescent="0.2">
      <c r="A17" s="93"/>
      <c r="B17" s="34" t="s">
        <v>54</v>
      </c>
      <c r="C17" s="29">
        <v>1000000000</v>
      </c>
    </row>
    <row r="18" spans="1:3" ht="16" x14ac:dyDescent="0.2">
      <c r="A18" s="94"/>
      <c r="B18" s="34" t="s">
        <v>55</v>
      </c>
      <c r="C18" s="29">
        <v>0</v>
      </c>
    </row>
    <row r="19" spans="1:3" x14ac:dyDescent="0.2">
      <c r="A19" s="94"/>
      <c r="B19" s="100" t="s">
        <v>56</v>
      </c>
      <c r="C19" s="101"/>
    </row>
    <row r="20" spans="1:3" ht="16" x14ac:dyDescent="0.2">
      <c r="A20" s="94"/>
      <c r="B20" s="34" t="s">
        <v>98</v>
      </c>
      <c r="C20" s="29">
        <v>0</v>
      </c>
    </row>
    <row r="21" spans="1:3" ht="32" x14ac:dyDescent="0.2">
      <c r="A21" s="94"/>
      <c r="B21" s="34" t="s">
        <v>100</v>
      </c>
      <c r="C21" s="29">
        <v>0</v>
      </c>
    </row>
    <row r="22" spans="1:3" x14ac:dyDescent="0.2">
      <c r="A22" s="94"/>
      <c r="B22" s="100" t="s">
        <v>121</v>
      </c>
      <c r="C22" s="101"/>
    </row>
    <row r="23" spans="1:3" ht="16" x14ac:dyDescent="0.2">
      <c r="A23" s="94"/>
      <c r="B23" s="34" t="s">
        <v>130</v>
      </c>
      <c r="C23" s="29">
        <v>0</v>
      </c>
    </row>
    <row r="24" spans="1:3" ht="16" x14ac:dyDescent="0.2">
      <c r="A24" s="94"/>
      <c r="B24" s="34" t="s">
        <v>54</v>
      </c>
      <c r="C24" s="29">
        <v>0</v>
      </c>
    </row>
    <row r="25" spans="1:3" ht="16" x14ac:dyDescent="0.2">
      <c r="A25" s="94"/>
      <c r="B25" s="34" t="s">
        <v>55</v>
      </c>
      <c r="C25" s="29">
        <v>0</v>
      </c>
    </row>
    <row r="26" spans="1:3" x14ac:dyDescent="0.2">
      <c r="A26" s="94"/>
      <c r="B26" s="100" t="s">
        <v>122</v>
      </c>
      <c r="C26" s="101"/>
    </row>
    <row r="27" spans="1:3" x14ac:dyDescent="0.2">
      <c r="A27" s="94"/>
      <c r="B27" s="34"/>
      <c r="C27" s="29"/>
    </row>
    <row r="28" spans="1:3" ht="16" x14ac:dyDescent="0.2">
      <c r="A28" s="94"/>
      <c r="B28" s="34" t="s">
        <v>54</v>
      </c>
      <c r="C28" s="29">
        <v>0</v>
      </c>
    </row>
    <row r="29" spans="1:3" ht="16" x14ac:dyDescent="0.2">
      <c r="A29" s="94"/>
      <c r="B29" s="34" t="s">
        <v>55</v>
      </c>
      <c r="C29" s="29">
        <v>0</v>
      </c>
    </row>
    <row r="30" spans="1:3" x14ac:dyDescent="0.2">
      <c r="A30" s="94"/>
      <c r="B30" s="100" t="s">
        <v>114</v>
      </c>
      <c r="C30" s="101"/>
    </row>
    <row r="31" spans="1:3" ht="16" x14ac:dyDescent="0.2">
      <c r="A31" s="94"/>
      <c r="B31" s="34" t="s">
        <v>125</v>
      </c>
      <c r="C31" s="30">
        <v>1</v>
      </c>
    </row>
    <row r="32" spans="1:3" ht="16" x14ac:dyDescent="0.2">
      <c r="A32" s="94"/>
      <c r="B32" s="34" t="s">
        <v>115</v>
      </c>
      <c r="C32" s="31">
        <v>0</v>
      </c>
    </row>
    <row r="33" spans="1:3" ht="16" x14ac:dyDescent="0.2">
      <c r="A33" s="94"/>
      <c r="B33" s="34" t="s">
        <v>129</v>
      </c>
      <c r="C33" s="30">
        <v>1</v>
      </c>
    </row>
    <row r="34" spans="1:3" ht="16" x14ac:dyDescent="0.2">
      <c r="A34" s="24" t="s">
        <v>65</v>
      </c>
      <c r="B34" s="97">
        <f>IFERROR(B15*(VLOOKUP(B14,E11:F13,2,0)),16666)</f>
        <v>16666</v>
      </c>
      <c r="C34" s="97"/>
    </row>
  </sheetData>
  <mergeCells count="21">
    <mergeCell ref="A17:A33"/>
    <mergeCell ref="B30:C30"/>
    <mergeCell ref="B34:C34"/>
    <mergeCell ref="B14:C14"/>
    <mergeCell ref="B7:C7"/>
    <mergeCell ref="B8:C8"/>
    <mergeCell ref="B9:C9"/>
    <mergeCell ref="B10:C10"/>
    <mergeCell ref="A11:C12"/>
    <mergeCell ref="A13:C13"/>
    <mergeCell ref="B15:C15"/>
    <mergeCell ref="B22:C22"/>
    <mergeCell ref="B19:C19"/>
    <mergeCell ref="B16:C16"/>
    <mergeCell ref="B26:C26"/>
    <mergeCell ref="B6:C6"/>
    <mergeCell ref="A1:C1"/>
    <mergeCell ref="B2:C2"/>
    <mergeCell ref="B3:C3"/>
    <mergeCell ref="B4:C4"/>
    <mergeCell ref="B5:C5"/>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CEFB444A-EC38-4648-8B2D-12130F930E0D}">
          <x14:formula1>
            <xm:f>Hoja2!$L$9:$L$13</xm:f>
          </x14:formula1>
          <xm:sqref>B27</xm:sqref>
        </x14:dataValidation>
        <x14:dataValidation type="list" allowBlank="1" showInputMessage="1" showErrorMessage="1" xr:uid="{4EB0E707-0728-49EB-B78F-45203B392D79}">
          <x14:formula1>
            <xm:f>Hoja2!$F$1:$F$3</xm:f>
          </x14:formula1>
          <xm:sqref>B14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workbookViewId="0">
      <selection activeCell="F1" sqref="F1:G3"/>
    </sheetView>
  </sheetViews>
  <sheetFormatPr baseColWidth="10" defaultColWidth="11.5" defaultRowHeight="15" x14ac:dyDescent="0.2"/>
  <cols>
    <col min="4" max="4" width="20.1640625" bestFit="1" customWidth="1"/>
    <col min="5" max="5" width="42.83203125" bestFit="1" customWidth="1"/>
    <col min="12" max="12" width="30.5" customWidth="1"/>
    <col min="13" max="13" width="16" customWidth="1"/>
  </cols>
  <sheetData>
    <row r="1" spans="1:15" x14ac:dyDescent="0.2">
      <c r="A1" s="9" t="s">
        <v>14</v>
      </c>
      <c r="B1" t="s">
        <v>17</v>
      </c>
      <c r="C1" s="9" t="s">
        <v>19</v>
      </c>
      <c r="D1" s="9" t="s">
        <v>74</v>
      </c>
      <c r="E1" s="3" t="s">
        <v>25</v>
      </c>
      <c r="F1" s="2" t="s">
        <v>57</v>
      </c>
      <c r="G1" s="4">
        <v>0</v>
      </c>
      <c r="H1" t="s">
        <v>6</v>
      </c>
      <c r="I1" t="s">
        <v>75</v>
      </c>
      <c r="K1" t="s">
        <v>103</v>
      </c>
      <c r="L1" s="27" t="s">
        <v>127</v>
      </c>
      <c r="M1" t="s">
        <v>76</v>
      </c>
      <c r="N1" t="s">
        <v>57</v>
      </c>
      <c r="O1" t="s">
        <v>117</v>
      </c>
    </row>
    <row r="2" spans="1:15" x14ac:dyDescent="0.2">
      <c r="A2" t="s">
        <v>76</v>
      </c>
      <c r="B2" t="s">
        <v>27</v>
      </c>
      <c r="C2" t="s">
        <v>77</v>
      </c>
      <c r="D2" s="2" t="s">
        <v>78</v>
      </c>
      <c r="E2" s="1" t="s">
        <v>79</v>
      </c>
      <c r="F2" s="2" t="s">
        <v>61</v>
      </c>
      <c r="G2" s="4">
        <v>0.7</v>
      </c>
      <c r="H2" t="s">
        <v>7</v>
      </c>
      <c r="I2" t="s">
        <v>80</v>
      </c>
      <c r="K2" t="s">
        <v>104</v>
      </c>
      <c r="L2" s="27" t="s">
        <v>105</v>
      </c>
      <c r="M2" t="s">
        <v>81</v>
      </c>
      <c r="N2" t="s">
        <v>59</v>
      </c>
      <c r="O2" t="s">
        <v>27</v>
      </c>
    </row>
    <row r="3" spans="1:15" x14ac:dyDescent="0.2">
      <c r="A3" t="s">
        <v>81</v>
      </c>
      <c r="C3" t="s">
        <v>82</v>
      </c>
      <c r="D3" s="2" t="s">
        <v>83</v>
      </c>
      <c r="E3" s="1" t="s">
        <v>84</v>
      </c>
      <c r="F3" s="2" t="s">
        <v>59</v>
      </c>
      <c r="G3" s="4">
        <v>0.3</v>
      </c>
      <c r="H3" t="s">
        <v>85</v>
      </c>
      <c r="I3" t="s">
        <v>86</v>
      </c>
      <c r="L3" s="27" t="s">
        <v>106</v>
      </c>
      <c r="M3" t="s">
        <v>87</v>
      </c>
      <c r="N3" t="s">
        <v>61</v>
      </c>
    </row>
    <row r="4" spans="1:15" x14ac:dyDescent="0.2">
      <c r="A4" t="s">
        <v>87</v>
      </c>
      <c r="C4" t="s">
        <v>20</v>
      </c>
      <c r="E4" s="1" t="s">
        <v>88</v>
      </c>
      <c r="H4" t="s">
        <v>89</v>
      </c>
      <c r="I4" t="s">
        <v>8</v>
      </c>
      <c r="L4" t="s">
        <v>107</v>
      </c>
    </row>
    <row r="5" spans="1:15" x14ac:dyDescent="0.2">
      <c r="A5" t="s">
        <v>90</v>
      </c>
      <c r="E5" s="1" t="s">
        <v>91</v>
      </c>
      <c r="H5" t="s">
        <v>92</v>
      </c>
      <c r="I5" t="s">
        <v>93</v>
      </c>
      <c r="L5" s="27" t="s">
        <v>108</v>
      </c>
    </row>
    <row r="6" spans="1:15" x14ac:dyDescent="0.2">
      <c r="E6" s="1" t="s">
        <v>94</v>
      </c>
      <c r="I6" t="s">
        <v>95</v>
      </c>
      <c r="L6" s="27" t="s">
        <v>128</v>
      </c>
    </row>
    <row r="7" spans="1:15" x14ac:dyDescent="0.2">
      <c r="E7" s="1" t="s">
        <v>96</v>
      </c>
      <c r="I7" t="s">
        <v>119</v>
      </c>
      <c r="L7" s="27" t="s">
        <v>109</v>
      </c>
    </row>
    <row r="8" spans="1:15" x14ac:dyDescent="0.2">
      <c r="E8" s="1" t="s">
        <v>97</v>
      </c>
      <c r="L8" s="27" t="s">
        <v>121</v>
      </c>
    </row>
    <row r="9" spans="1:15" x14ac:dyDescent="0.2">
      <c r="L9" s="27" t="s">
        <v>110</v>
      </c>
    </row>
    <row r="10" spans="1:15" x14ac:dyDescent="0.2">
      <c r="L10" s="27" t="s">
        <v>111</v>
      </c>
    </row>
    <row r="11" spans="1:15" x14ac:dyDescent="0.2">
      <c r="L11" s="27" t="s">
        <v>112</v>
      </c>
    </row>
    <row r="12" spans="1:15" x14ac:dyDescent="0.2">
      <c r="L12" s="27" t="s">
        <v>113</v>
      </c>
    </row>
    <row r="13" spans="1:15" x14ac:dyDescent="0.2">
      <c r="L13" s="27" t="s">
        <v>124</v>
      </c>
    </row>
  </sheetData>
  <pageMargins left="0.7" right="0.7" top="0.75" bottom="0.75" header="0.3" footer="0.3"/>
  <headerFooter>
    <oddHeader>&amp;C&amp;"Calibri"&amp;10&amp;K000000 Internal&amp;1#_x000D_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7d3d6e7-89cb-4750-b948-5e984f176bb6" xsi:nil="true"/>
    <lcf76f155ced4ddcb4097134ff3c332f xmlns="4382931b-6036-484b-ad41-6810b26eb98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C92A54D8AB3014FADD0201C99992F62" ma:contentTypeVersion="15" ma:contentTypeDescription="Crear nuevo documento." ma:contentTypeScope="" ma:versionID="921a0aa7d8c8617b2721df5c5c57a593">
  <xsd:schema xmlns:xsd="http://www.w3.org/2001/XMLSchema" xmlns:xs="http://www.w3.org/2001/XMLSchema" xmlns:p="http://schemas.microsoft.com/office/2006/metadata/properties" xmlns:ns2="4382931b-6036-484b-ad41-6810b26eb986" xmlns:ns3="e7d3d6e7-89cb-4750-b948-5e984f176bb6" targetNamespace="http://schemas.microsoft.com/office/2006/metadata/properties" ma:root="true" ma:fieldsID="818c9feefa8ae38270db774d4535f1af" ns2:_="" ns3:_="">
    <xsd:import namespace="4382931b-6036-484b-ad41-6810b26eb986"/>
    <xsd:import namespace="e7d3d6e7-89cb-4750-b948-5e984f176bb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82931b-6036-484b-ad41-6810b26eb9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7ba65c96-85f3-4050-bcb1-c5e898dfc7fb"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7d3d6e7-89cb-4750-b948-5e984f176bb6" elementFormDefault="qualified">
    <xsd:import namespace="http://schemas.microsoft.com/office/2006/documentManagement/types"/>
    <xsd:import namespace="http://schemas.microsoft.com/office/infopath/2007/PartnerControls"/>
    <xsd:element name="SharedWithUsers" ma:index="13"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9dfa8756-8f0c-4e49-8bb0-7f65aba9cf84}" ma:internalName="TaxCatchAll" ma:showField="CatchAllData" ma:web="e7d3d6e7-89cb-4750-b948-5e984f176b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0A28064-E7EB-471E-8ADB-894660FBB5BB}">
  <ds:schemaRefs>
    <ds:schemaRef ds:uri="http://schemas.microsoft.com/office/2006/metadata/properties"/>
    <ds:schemaRef ds:uri="http://schemas.microsoft.com/office/infopath/2007/PartnerControls"/>
    <ds:schemaRef ds:uri="e7d3d6e7-89cb-4750-b948-5e984f176bb6"/>
    <ds:schemaRef ds:uri="4382931b-6036-484b-ad41-6810b26eb986"/>
  </ds:schemaRefs>
</ds:datastoreItem>
</file>

<file path=customXml/itemProps2.xml><?xml version="1.0" encoding="utf-8"?>
<ds:datastoreItem xmlns:ds="http://schemas.openxmlformats.org/officeDocument/2006/customXml" ds:itemID="{8D4239CF-636B-4907-A4B8-9D5ACB36E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82931b-6036-484b-ad41-6810b26eb986"/>
    <ds:schemaRef ds:uri="e7d3d6e7-89cb-4750-b948-5e984f176bb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FF3A022-14CF-46D5-8131-E943E7D1100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8</vt:i4>
      </vt:variant>
    </vt:vector>
  </HeadingPairs>
  <TitlesOfParts>
    <vt:vector size="8" baseType="lpstr">
      <vt:lpstr>AUTOS  NOTA 322</vt:lpstr>
      <vt:lpstr>AUTOS NOTA 321</vt:lpstr>
      <vt:lpstr>AUTOS NOTA 324-478</vt:lpstr>
      <vt:lpstr>TASACION </vt:lpstr>
      <vt:lpstr>AUTOS NOTA 325</vt:lpstr>
      <vt:lpstr>CONCEPTO DE CONCILIACIÓN 330 </vt:lpstr>
      <vt:lpstr>CAMBIO DE CONTINGENCIA 423</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Daisy Carolina López R.</cp:lastModifiedBy>
  <cp:revision/>
  <dcterms:created xsi:type="dcterms:W3CDTF">2020-12-07T14:41:17Z</dcterms:created>
  <dcterms:modified xsi:type="dcterms:W3CDTF">2025-07-21T17:37:01Z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y fmtid="{D5CDD505-2E9C-101B-9397-08002B2CF9AE}" pid="29" name="ContentTypeId">
    <vt:lpwstr>0x0101002C92A54D8AB3014FADD0201C99992F62</vt:lpwstr>
  </property>
</Properties>
</file>