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2E0B5881-CF7B-494C-B9C2-35F53E867E00}" xr6:coauthVersionLast="47" xr6:coauthVersionMax="47" xr10:uidLastSave="{00000000-0000-0000-0000-000000000000}"/>
  <bookViews>
    <workbookView xWindow="16320" yWindow="3600" windowWidth="31480" windowHeight="180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<sst xmlns="http://schemas.openxmlformats.org/spreadsheetml/2006/main" count="314" uniqueCount="219">
  <si>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</si>
  <si>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</si>
  <si>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</si>
  <si>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</si>
  <si>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</si>
  <si>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</si>
  <si>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</si>
  <si>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</si>
  <si>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</si>
  <si>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</si>
  <si>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</si>
  <si>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</si>
  <si>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</si>
  <si>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</si>
  <si>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</si>
  <si>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</si>
  <si>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</si>
  <si>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</si>
  <si>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</si>
  <si>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</si>
  <si>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</si>
  <si>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</si>
  <si>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</si>
  <si>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</si>
  <si>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</si>
  <si>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</si>
  <si>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</si>
  <si>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</si>
  <si>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</si>
  <si>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</si>
  <si>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</si>
  <si>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</si>
  <si>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</si>
  <si>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</si>
  <si>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</si>
  <si>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</si>
  <si>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</si>
  <si>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</si>
  <si>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</si>
  <si>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</si>
  <si>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</si>
  <si>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</si>
  <si>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</si>
  <si>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</si>
  <si>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</si>
  <si>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</si>
  <si>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</si>
  <si>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</si>
  <si>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</si>
  <si>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</si>
  <si>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</si>
  <si>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</si>
  <si>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</si>
  <si>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</si>
  <si>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</si>
  <si>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</si>
  <si>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</si>
  <si>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</si>
  <si>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</si>
  <si>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</si>
  <si>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</si>
  <si>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</si>
  <si>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</si>
  <si>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</si>
  <si>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</si>
  <si>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</si>
  <si>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</si>
  <si>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</si>
  <si>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</si>
  <si>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</si>
  <si>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</si>
  <si>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</si>
  <si>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</si>
  <si>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</si>
  <si>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</si>
  <si>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</si>
  <si>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</si>
  <si>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</si>
  <si>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</si>
  <si>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</si>
  <si>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</si>
  <si>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</si>
  <si>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</si>
  <si>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</si>
  <si>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</si>
  <si>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</si>
  <si>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</si>
  <si>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</si>
  <si>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</si>
  <si>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</si>
  <si>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</si>
  <si>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</si>
  <si>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</si>
  <si>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</si>
  <si>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</si>
  <si>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</si>
  <si>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</si>
  <si>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</si>
  <si>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</si>
  <si>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</si>
  <si>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</si>
  <si>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</si>
  <si>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</si>
  <si>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</si>
  <si>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</si>
  <si>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</si>
  <si>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</si>
  <si>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</si>
  <si>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</si>
  <si>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</si>
  <si>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</si>
  <si>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</si>
  <si>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</si>
  <si>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</si>
  <si>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</si>
  <si>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</si>
  <si>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</si>
  <si>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</si>
  <si>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</si>
  <si>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</si>
  <si>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</si>
  <si>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</si>
  <si>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</si>
  <si>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</si>
  <si>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</si>
  <si>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</si>
  <si>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</si>
  <si>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</si>
  <si>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</si>
  <si>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</si>
  <si>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</si>
  <si>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</si>
  <si>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</si>
  <si>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</si>
  <si>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</si>
  <si>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</si>
  <si>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</si>
  <si>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</si>
  <si>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</si>
  <si>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</si>
  <si>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</si>
  <si>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</si>
  <si>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</si>
  <si>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</si>
  <si>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</si>
  <si>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</si>
  <si>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</si>
  <si>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</si>
  <si>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</si>
  <si>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</si>
  <si>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</si>
  <si>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</si>
  <si>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</si>
  <si>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</si>
  <si>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</si>
  <si>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</si>
  <si>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</si>
  <si>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</si>
  <si>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</si>
  <si>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</si>
  <si>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</si>
  <si>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</si>
  <si>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</si>
  <si>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</si>
  <si>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</si>
  <si>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</si>
  <si>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</si>
  <si>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</si>
  <si>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</si>
  <si>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</si>
  <si>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</si>
  <si>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</si>
  <si>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</si>
  <si>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</si>
  <si>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</si>
  <si>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</si>
  <si>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</si>
  <si>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</si>
  <si>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</si>
  <si>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</si>
  <si>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</si>
  <si>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</si>
  <si>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</si>
  <si>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</si>
  <si>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</si>
  <si>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</si>
  <si>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</si>
  <si>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</si>
  <si>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</si>
  <si>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</si>
  <si>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</si>
  <si>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</si>
  <si>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</si>
  <si>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</si>
  <si>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</si>
  <si>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</si>
  <si>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11001310301220250026800</t>
  </si>
  <si>
    <t>ALLIANZ SEGUROS S.A
JONATHAN ALBERTO RODRIGUEZ REYES (propietario del vehículo)
LUZ NIDIA MAHECHA TIQUE (conductora)</t>
  </si>
  <si>
    <t>LILIA BILBAO GOMEZ (victima directa)
DELFINA BILBAO GOMEZ (victima directa)
SONIA ALEJANDRA SANABRIA BILBAO (victima directa)</t>
  </si>
  <si>
    <t xml:space="preserve">LILIA BILBAO GOMEZ, DELFINA BILBAO GOMEZ  Y SONIA ALEJANDRA SANABRIA BILBAO </t>
  </si>
  <si>
    <t>LILIA BILBAO GOMEZ - C.C No. 51.980.139
DELFINA BILBAO GOMEZ - C.C.  No. 51.829.985
 SONIA ALEJANDRA SANABRIA BILBAO - C.C. No. 1.026.274.356</t>
  </si>
  <si>
    <t>Bogotá</t>
  </si>
  <si>
    <t>3186494540, 3118027611, 3154957413</t>
  </si>
  <si>
    <t>Lilia.bilbao.g@gmail.com
del.bilbao@gmail.com
sonny.sanabria11@gmail.com</t>
  </si>
  <si>
    <t>Sin información</t>
  </si>
  <si>
    <t xml:space="preserve">No aplica </t>
  </si>
  <si>
    <t xml:space="preserve">Sin información </t>
  </si>
  <si>
    <t>LILIA BILBAO GOMEZ - $3.537.617
DELFINA BILBAO GOMEZ - $2.500.000
 SONIA ALEJANDRA SANABRIA BILBAO - $4.400.00</t>
  </si>
  <si>
    <t>30 de septiembre de 2023</t>
  </si>
  <si>
    <t>19 de febrero de 2024</t>
  </si>
  <si>
    <t>01 de marzo de 2024</t>
  </si>
  <si>
    <t>LQR991</t>
  </si>
  <si>
    <t>JUZGADO DOCE (12) CIVIL DEL CIRCUITO DE BOGOTÁ</t>
  </si>
  <si>
    <t>01 de julio de 2025</t>
  </si>
  <si>
    <t>16 de julio de 2025</t>
  </si>
  <si>
    <t>19 de agosto de 2025</t>
  </si>
  <si>
    <t>LILIA BILBAO GOMEZ – 30 de julio de 1969
DELFINA BILBAO GOMEZ – 12 de septiembre de 1966
 SONIA ALEJANDRA SANABRIA BILBAO – 11 de junio de 1991</t>
  </si>
  <si>
    <t>LILIA BILBAO GOMEZ – 54 años
DELFINA BILBAO GOMEZ – 57 años
 SONIA ALEJANDRA SANABRIA BILBAO – 32 años</t>
  </si>
  <si>
    <t>1. El 30 de septiembre de 2023, a las 14:00 horas, las señoras Lilia, Delfina y Sonia Bilbao se desplazaban como pasajeras en un taxi de placas WGL133, conducido por el Sr. Wilson Franco, por la Calle 9 Sur con Carrera 37 en Bogotá D.C. El taxi fue colisionado lateralmente por el vehículo de placas LQR991, conducido por la Sra. Luz Nidia Mahecha Tique.
2. En el IPAT No. A001575964,se indicó como causa la desobediencia de señales de tránsito por parte del conductor del vehículo LQR991.
3. Como consecuencia del accidente, las tres pasajeras del taxi sufrieron múltiples lesiones y fueron trasladadas a la Clínica Medical en donde se les diagnosticó traumatismos en cabeza, cuello, tórax, pelvis, hombros, columna y rodillas, con fracturas y esguinces en algunos casos.
4. Así las cosas, se otorgaron incapacidades médicas de la siguiente manera:(I) Lilia Bilbao: 3 días hospitalarios + 30 días extrahospitalarios; (II) Delfina Bilbao: 2 días hospitalarios; (III) Sonia Sanabria: 2 días hospitalarios + 3 días extrahospitalarios.
5. A su vez Lilia Bilbao fue intervenida quirúrgicamente por fractura de clavícula y recibió una incapacidad médico-legal definitiva de 50 días, además de una calificación de pérdida de capacidad laboral del 12.04%.
6. Delfina y Sonia Bilbao recibieron incapacidad médico-legal definitiva de 10 días cada una, sin secuelas.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</si>
</sst>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6" zoomScale="130" zoomScaleNormal="130" workbookViewId="0">
      <selection activeCell="B7" sqref="B7:C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3" t="s">
        <v>0</v>
      </c>
      <c r="B1" s="53"/>
      <c r="C1" s="53"/>
    </row>
    <row r="2" spans="1:3" ht="16" x14ac:dyDescent="0.2">
      <c r="A2" s="5" t="s">
        <v>159</v>
      </c>
      <c r="B2" s="60" t="s">
        <v>196</v>
      </c>
      <c r="C2" s="61"/>
    </row>
    <row r="3" spans="1:3" ht="16" x14ac:dyDescent="0.2">
      <c r="A3" s="5" t="s">
        <v>126</v>
      </c>
      <c r="B3" s="56" t="s">
        <v>212</v>
      </c>
      <c r="C3" s="57"/>
    </row>
    <row r="4" spans="1:3" ht="58" customHeight="1" x14ac:dyDescent="0.2">
      <c r="A4" s="5" t="s">
        <v>138</v>
      </c>
      <c r="B4" s="62" t="s">
        <v>197</v>
      </c>
      <c r="C4" s="57"/>
    </row>
    <row r="5" spans="1:3" ht="46" customHeight="1" x14ac:dyDescent="0.2">
      <c r="A5" s="5" t="s">
        <v>139</v>
      </c>
      <c r="B5" s="62" t="s">
        <v>198</v>
      </c>
      <c r="C5" s="57"/>
    </row>
    <row r="6" spans="1:3" ht="16" x14ac:dyDescent="0.2">
      <c r="A6" s="5" t="s">
        <v>140</v>
      </c>
      <c r="B6" s="54" t="s">
        <v>104</v>
      </c>
      <c r="C6" s="54"/>
    </row>
    <row r="7" spans="1:3" ht="16" x14ac:dyDescent="0.2">
      <c r="A7" s="25" t="s">
        <v>141</v>
      </c>
      <c r="B7" s="56" t="s">
        <v>127</v>
      </c>
      <c r="C7" s="57"/>
    </row>
    <row r="8" spans="1:3" ht="23.25" customHeight="1" x14ac:dyDescent="0.2">
      <c r="A8" s="25" t="s">
        <v>142</v>
      </c>
      <c r="B8" s="54" t="s">
        <v>199</v>
      </c>
      <c r="C8" s="54"/>
    </row>
    <row r="9" spans="1:3" ht="44.5" customHeight="1" x14ac:dyDescent="0.2">
      <c r="A9" s="25" t="s">
        <v>143</v>
      </c>
      <c r="B9" s="55" t="s">
        <v>200</v>
      </c>
      <c r="C9" s="54"/>
    </row>
    <row r="10" spans="1:3" ht="16" x14ac:dyDescent="0.2">
      <c r="A10" s="25" t="s">
        <v>144</v>
      </c>
      <c r="B10" s="55" t="s">
        <v>201</v>
      </c>
      <c r="C10" s="55"/>
    </row>
    <row r="11" spans="1:3" ht="30" customHeight="1" x14ac:dyDescent="0.2">
      <c r="A11" s="26" t="s">
        <v>145</v>
      </c>
      <c r="B11" s="55" t="s">
        <v>202</v>
      </c>
      <c r="C11" s="55"/>
    </row>
    <row r="12" spans="1:3" ht="30" customHeight="1" x14ac:dyDescent="0.2">
      <c r="A12" s="5" t="s">
        <v>146</v>
      </c>
      <c r="B12" s="69" t="s">
        <v>203</v>
      </c>
      <c r="C12" s="55"/>
    </row>
    <row r="13" spans="1:3" ht="16" x14ac:dyDescent="0.2">
      <c r="A13" s="5" t="s">
        <v>147</v>
      </c>
      <c r="B13" s="54" t="s">
        <v>204</v>
      </c>
      <c r="C13" s="54"/>
    </row>
    <row r="14" spans="1:3" ht="16" x14ac:dyDescent="0.2">
      <c r="A14" s="5" t="s">
        <v>148</v>
      </c>
      <c r="B14" s="70" t="s">
        <v>216</v>
      </c>
      <c r="C14" s="54"/>
    </row>
    <row r="15" spans="1:3" ht="16" x14ac:dyDescent="0.2">
      <c r="A15" s="5" t="s">
        <v>149</v>
      </c>
      <c r="B15" s="55" t="s">
        <v>217</v>
      </c>
      <c r="C15" s="54"/>
    </row>
    <row r="16" spans="1:3" ht="16" x14ac:dyDescent="0.2">
      <c r="A16" s="5" t="s">
        <v>150</v>
      </c>
      <c r="B16" s="54" t="s">
        <v>205</v>
      </c>
      <c r="C16" s="54"/>
    </row>
    <row r="17" spans="1:3" ht="15" customHeight="1" x14ac:dyDescent="0.2">
      <c r="A17" s="5" t="s">
        <v>151</v>
      </c>
      <c r="B17" s="55" t="s">
        <v>7</v>
      </c>
      <c r="C17" s="55"/>
    </row>
    <row r="18" spans="1:3" ht="16" x14ac:dyDescent="0.2">
      <c r="A18" s="5" t="s">
        <v>152</v>
      </c>
      <c r="B18" s="55" t="s">
        <v>206</v>
      </c>
      <c r="C18" s="55"/>
    </row>
    <row r="19" spans="1:3" ht="18.75" customHeight="1" x14ac:dyDescent="0.2">
      <c r="A19" s="5" t="s">
        <v>153</v>
      </c>
      <c r="B19" s="58" t="s">
        <v>207</v>
      </c>
      <c r="C19" s="59"/>
    </row>
    <row r="20" spans="1:3" ht="16" x14ac:dyDescent="0.2">
      <c r="A20" s="5" t="s">
        <v>154</v>
      </c>
      <c r="B20" s="54">
        <v>5</v>
      </c>
      <c r="C20" s="54"/>
    </row>
    <row r="21" spans="1:3" ht="17.25" customHeight="1" x14ac:dyDescent="0.2">
      <c r="A21" s="5" t="s">
        <v>155</v>
      </c>
      <c r="B21" s="55" t="s">
        <v>95</v>
      </c>
      <c r="C21" s="55"/>
    </row>
    <row r="22" spans="1:3" ht="16" x14ac:dyDescent="0.2">
      <c r="A22" s="25" t="s">
        <v>156</v>
      </c>
      <c r="B22" s="67" t="s">
        <v>208</v>
      </c>
      <c r="C22" s="67"/>
    </row>
    <row r="23" spans="1:3" ht="16" x14ac:dyDescent="0.2">
      <c r="A23" s="25" t="s">
        <v>157</v>
      </c>
      <c r="B23" s="68" t="s">
        <v>209</v>
      </c>
      <c r="C23" s="67"/>
    </row>
    <row r="24" spans="1:3" ht="16" x14ac:dyDescent="0.2">
      <c r="A24" s="25" t="s">
        <v>158</v>
      </c>
      <c r="B24" s="68" t="s">
        <v>210</v>
      </c>
      <c r="C24" s="67"/>
    </row>
    <row r="25" spans="1:3" x14ac:dyDescent="0.2">
      <c r="A25" s="63" t="s">
        <v>120</v>
      </c>
      <c r="B25" s="67" t="s">
        <v>218</v>
      </c>
      <c r="C25" s="52"/>
    </row>
    <row r="26" spans="1:3" x14ac:dyDescent="0.2">
      <c r="A26" s="63"/>
      <c r="B26" s="52"/>
      <c r="C26" s="52"/>
    </row>
    <row r="27" spans="1:3" ht="100.5" customHeight="1" x14ac:dyDescent="0.2">
      <c r="A27" s="63"/>
      <c r="B27" s="52"/>
      <c r="C27" s="52"/>
    </row>
    <row r="28" spans="1:3" ht="16" x14ac:dyDescent="0.2">
      <c r="A28" s="25" t="s">
        <v>160</v>
      </c>
      <c r="B28" s="52" t="s">
        <v>204</v>
      </c>
      <c r="C28" s="52"/>
    </row>
    <row r="29" spans="1:3" ht="16" x14ac:dyDescent="0.2">
      <c r="A29" s="25" t="s">
        <v>161</v>
      </c>
      <c r="B29" s="52" t="s">
        <v>204</v>
      </c>
      <c r="C29" s="52"/>
    </row>
    <row r="30" spans="1:3" ht="16" x14ac:dyDescent="0.2">
      <c r="A30" s="25" t="s">
        <v>162</v>
      </c>
      <c r="B30" s="52" t="s">
        <v>211</v>
      </c>
      <c r="C30" s="52"/>
    </row>
    <row r="31" spans="1:3" ht="16" x14ac:dyDescent="0.2">
      <c r="A31" s="25" t="s">
        <v>163</v>
      </c>
      <c r="B31" s="52" t="s">
        <v>204</v>
      </c>
      <c r="C31" s="52"/>
    </row>
    <row r="32" spans="1:3" ht="16" x14ac:dyDescent="0.2">
      <c r="A32" s="25" t="s">
        <v>164</v>
      </c>
      <c r="B32" s="65" t="s">
        <v>213</v>
      </c>
      <c r="C32" s="66"/>
    </row>
    <row r="33" spans="1:3" ht="16" x14ac:dyDescent="0.2">
      <c r="A33" s="5" t="s">
        <v>165</v>
      </c>
      <c r="B33" s="64" t="s">
        <v>214</v>
      </c>
      <c r="C33" s="64"/>
    </row>
    <row r="34" spans="1:3" ht="48" x14ac:dyDescent="0.2">
      <c r="A34" s="5" t="s">
        <v>166</v>
      </c>
      <c r="B34" s="64" t="s">
        <v>215</v>
      </c>
      <c r="C34" s="54"/>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193</v>
      </c>
      <c r="C2" s="92"/>
    </row>
    <row r="3" spans="1:3" s="2" customFormat="1" ht="16" x14ac:dyDescent="0.2">
      <c r="A3" s="5" t="s">
        <v>1</v>
      </c>
      <c r="B3" s="54" t="str">
        <f>'AUTOS  NOTA 322'!B2:C2</f>
        <v>11001310301220250026800</v>
      </c>
      <c r="C3" s="54"/>
    </row>
    <row r="4" spans="1:3" s="2" customFormat="1" ht="16" x14ac:dyDescent="0.2">
      <c r="A4" s="5" t="s">
        <v>2</v>
      </c>
      <c r="B4" s="54" t="str">
        <f>'AUTOS  NOTA 322'!B3:C3</f>
        <v>JUZGADO DOCE (12) CIVIL DEL CIRCUITO DE BOGOTÁ</v>
      </c>
      <c r="C4" s="54"/>
    </row>
    <row r="5" spans="1:3" s="2" customFormat="1" ht="16" x14ac:dyDescent="0.2">
      <c r="A5" s="5" t="s">
        <v>3</v>
      </c>
      <c r="B5" s="54" t="str">
        <f>'AUTOS  NOTA 322'!B4:C4</f>
        <v>ALLIANZ SEGUROS S.A
JONATHAN ALBERTO RODRIGUEZ REYES (propietario del vehículo)
LUZ NIDIA MAHECHA TIQUE (conductora)</v>
      </c>
      <c r="C5" s="54"/>
    </row>
    <row r="6" spans="1:3" s="2" customFormat="1" ht="16" x14ac:dyDescent="0.2">
      <c r="A6" s="5" t="s">
        <v>4</v>
      </c>
      <c r="B6" s="54" t="str">
        <f>'AUTOS  NOTA 322'!B5:C5</f>
        <v>LILIA BILBAO GOMEZ (victima directa)
DELFINA BILBAO GOMEZ (victima directa)
SONIA ALEJANDRA SANABRIA BILBAO (victima directa)</v>
      </c>
      <c r="C6" s="54"/>
    </row>
    <row r="7" spans="1:3" s="2" customFormat="1" ht="16" x14ac:dyDescent="0.2">
      <c r="A7" s="5" t="s">
        <v>5</v>
      </c>
      <c r="B7" s="54" t="str">
        <f>'AUTOS  NOTA 322'!B6:C6</f>
        <v>DEMANDA DIRECTA</v>
      </c>
      <c r="C7" s="54"/>
    </row>
    <row r="8" spans="1:3" s="2" customFormat="1" ht="16" x14ac:dyDescent="0.2">
      <c r="A8" s="28" t="s">
        <v>101</v>
      </c>
      <c r="B8" s="54" t="str">
        <f>'AUTOS  NOTA 322'!B7:C8</f>
        <v xml:space="preserve">LILIA BILBAO GOMEZ, DELFINA BILBAO GOMEZ  Y SONIA ALEJANDRA SANABRIA BILBAO </v>
      </c>
      <c r="C8" s="54"/>
    </row>
    <row r="9" spans="1:3" ht="16" x14ac:dyDescent="0.2">
      <c r="A9" s="20" t="s">
        <v>12</v>
      </c>
      <c r="B9" s="54"/>
      <c r="C9" s="54"/>
    </row>
    <row r="10" spans="1:3" ht="16" x14ac:dyDescent="0.2">
      <c r="A10" s="20" t="s">
        <v>9</v>
      </c>
      <c r="B10" s="54" t="s">
        <v>106</v>
      </c>
      <c r="C10" s="54"/>
    </row>
    <row r="11" spans="1:3" ht="16" x14ac:dyDescent="0.2">
      <c r="A11" s="20" t="s">
        <v>13</v>
      </c>
      <c r="B11" s="73">
        <v>0</v>
      </c>
      <c r="C11" s="74"/>
    </row>
    <row r="12" spans="1:3" ht="16" x14ac:dyDescent="0.2">
      <c r="A12" s="20" t="s">
        <v>115</v>
      </c>
      <c r="B12" s="73">
        <v>0</v>
      </c>
      <c r="C12" s="74"/>
    </row>
    <row r="13" spans="1:3" ht="16" x14ac:dyDescent="0.2">
      <c r="A13" s="20" t="s">
        <v>14</v>
      </c>
      <c r="B13" s="56"/>
      <c r="C13" s="57"/>
    </row>
    <row r="14" spans="1:3" ht="16" x14ac:dyDescent="0.2">
      <c r="A14" s="20" t="s">
        <v>15</v>
      </c>
      <c r="B14" s="55"/>
      <c r="C14" s="54"/>
    </row>
    <row r="15" spans="1:3" ht="16" x14ac:dyDescent="0.2">
      <c r="A15" s="20" t="s">
        <v>16</v>
      </c>
      <c r="B15" s="54"/>
      <c r="C15" s="54"/>
    </row>
    <row r="16" spans="1:3" ht="16" x14ac:dyDescent="0.2">
      <c r="A16" s="20" t="s">
        <v>18</v>
      </c>
      <c r="B16" s="54"/>
      <c r="C16" s="54"/>
    </row>
    <row r="17" spans="1:3" x14ac:dyDescent="0.2">
      <c r="A17" s="77" t="s">
        <v>19</v>
      </c>
      <c r="B17" s="54"/>
      <c r="C17" s="54"/>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4"/>
      <c r="C22" s="54"/>
    </row>
    <row r="23" spans="1:3" ht="16" x14ac:dyDescent="0.2">
      <c r="A23" s="20" t="s">
        <v>24</v>
      </c>
      <c r="B23" s="80"/>
      <c r="C23" s="81"/>
    </row>
    <row r="24" spans="1:3" ht="16" x14ac:dyDescent="0.2">
      <c r="A24" s="20" t="s">
        <v>25</v>
      </c>
      <c r="B24" s="54"/>
      <c r="C24" s="54"/>
    </row>
    <row r="25" spans="1:3" ht="16" x14ac:dyDescent="0.2">
      <c r="A25" s="20" t="s">
        <v>26</v>
      </c>
      <c r="B25" s="54"/>
      <c r="C25" s="54"/>
    </row>
    <row r="26" spans="1:3" ht="16" x14ac:dyDescent="0.2">
      <c r="A26" s="20" t="s">
        <v>28</v>
      </c>
      <c r="B26" s="54"/>
      <c r="C26" s="54"/>
    </row>
    <row r="27" spans="1:3" ht="16" x14ac:dyDescent="0.2">
      <c r="A27" s="19" t="s">
        <v>29</v>
      </c>
      <c r="B27" s="54"/>
      <c r="C27" s="54"/>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0" customWidth="1"/>
    <col min="2" max="2" width="35.5" style="40" customWidth="1"/>
    <col min="3" max="3" width="164" style="40" customWidth="1"/>
    <col min="4" max="8" width="11.5" style="40" hidden="1" customWidth="1"/>
    <col min="9" max="9" width="12" style="40" hidden="1" customWidth="1"/>
    <col min="10" max="16384" width="11.5" style="40" hidden="1"/>
  </cols>
  <sheetData>
    <row r="1" spans="1:9" ht="26" x14ac:dyDescent="0.2">
      <c r="A1" s="110" t="s">
        <v>50</v>
      </c>
      <c r="B1" s="110"/>
      <c r="C1" s="110"/>
    </row>
    <row r="2" spans="1:9" ht="15" customHeight="1" x14ac:dyDescent="0.2">
      <c r="A2" s="32" t="s">
        <v>11</v>
      </c>
      <c r="B2" s="95" t="str">
        <f>'AUTOS NOTA 321'!B2:C2</f>
        <v>SINIESTRO   APL</v>
      </c>
      <c r="C2" s="96"/>
    </row>
    <row r="3" spans="1:9" ht="16" x14ac:dyDescent="0.2">
      <c r="A3" s="33" t="s">
        <v>1</v>
      </c>
      <c r="B3" s="111" t="str">
        <f>'AUTOS  NOTA 322'!B2:C2</f>
        <v>11001310301220250026800</v>
      </c>
      <c r="C3" s="111"/>
    </row>
    <row r="4" spans="1:9" ht="16" x14ac:dyDescent="0.2">
      <c r="A4" s="33" t="s">
        <v>2</v>
      </c>
      <c r="B4" s="111" t="str">
        <f>'AUTOS  NOTA 322'!B3:C3</f>
        <v>JUZGADO DOCE (12) CIVIL DEL CIRCUITO DE BOGOTÁ</v>
      </c>
      <c r="C4" s="111"/>
    </row>
    <row r="5" spans="1:9" ht="16" x14ac:dyDescent="0.2">
      <c r="A5" s="33" t="s">
        <v>3</v>
      </c>
      <c r="B5" s="111" t="str">
        <f>'AUTOS  NOTA 322'!B4:C4</f>
        <v>ALLIANZ SEGUROS S.A
JONATHAN ALBERTO RODRIGUEZ REYES (propietario del vehículo)
LUZ NIDIA MAHECHA TIQUE (conductora)</v>
      </c>
      <c r="C5" s="111"/>
    </row>
    <row r="6" spans="1:9" ht="15" customHeight="1" x14ac:dyDescent="0.2">
      <c r="A6" s="33" t="s">
        <v>4</v>
      </c>
      <c r="B6" s="111" t="str">
        <f>'AUTOS  NOTA 322'!B5:C5</f>
        <v>LILIA BILBAO GOMEZ (victima directa)
DELFINA BILBAO GOMEZ (victima directa)
SONIA ALEJANDRA SANABRIA BILBAO (victima directa)</v>
      </c>
      <c r="C6" s="111"/>
    </row>
    <row r="7" spans="1:9" ht="16" x14ac:dyDescent="0.2">
      <c r="A7" s="33" t="s">
        <v>5</v>
      </c>
      <c r="B7" s="111" t="str">
        <f>'AUTOS  NOTA 322'!B6:C6</f>
        <v>DEMANDA DIRECTA</v>
      </c>
      <c r="C7" s="111"/>
    </row>
    <row r="8" spans="1:9" ht="16" x14ac:dyDescent="0.2">
      <c r="A8" s="35" t="s">
        <v>101</v>
      </c>
      <c r="B8" s="111" t="str">
        <f>'AUTOS  NOTA 322'!B7:C8</f>
        <v xml:space="preserve">LILIA BILBAO GOMEZ, DELFINA BILBAO GOMEZ  Y SONIA ALEJANDRA SANABRIA BILBAO </v>
      </c>
      <c r="C8" s="111"/>
    </row>
    <row r="9" spans="1:9" ht="16" x14ac:dyDescent="0.2">
      <c r="A9" s="33" t="s">
        <v>51</v>
      </c>
      <c r="B9" s="108">
        <f>SUM(C11,C12,C14,C15,C17)</f>
        <v>0</v>
      </c>
      <c r="C9" s="109"/>
    </row>
    <row r="10" spans="1:9" x14ac:dyDescent="0.2">
      <c r="A10" s="112" t="s">
        <v>52</v>
      </c>
      <c r="B10" s="100" t="s">
        <v>53</v>
      </c>
      <c r="C10" s="101"/>
    </row>
    <row r="11" spans="1:9" ht="16" x14ac:dyDescent="0.2">
      <c r="A11" s="112"/>
      <c r="B11" s="34" t="s">
        <v>54</v>
      </c>
      <c r="C11" s="29"/>
    </row>
    <row r="12" spans="1:9" ht="16" x14ac:dyDescent="0.2">
      <c r="A12" s="112"/>
      <c r="B12" s="34" t="s">
        <v>55</v>
      </c>
      <c r="C12" s="29"/>
    </row>
    <row r="13" spans="1:9" x14ac:dyDescent="0.2">
      <c r="A13" s="112"/>
      <c r="B13" s="100"/>
      <c r="C13" s="101"/>
    </row>
    <row r="14" spans="1:9" ht="16" x14ac:dyDescent="0.2">
      <c r="A14" s="112"/>
      <c r="B14" s="34" t="s">
        <v>98</v>
      </c>
      <c r="C14" s="37"/>
    </row>
    <row r="15" spans="1:9" ht="16" x14ac:dyDescent="0.2">
      <c r="A15" s="112"/>
      <c r="B15" s="34" t="s">
        <v>99</v>
      </c>
      <c r="C15" s="37"/>
      <c r="E15" s="40" t="s">
        <v>57</v>
      </c>
      <c r="F15" s="41">
        <v>0.7</v>
      </c>
    </row>
    <row r="16" spans="1:9" x14ac:dyDescent="0.2">
      <c r="A16" s="112"/>
      <c r="B16" s="100" t="s">
        <v>58</v>
      </c>
      <c r="C16" s="101"/>
      <c r="E16" s="40" t="s">
        <v>59</v>
      </c>
      <c r="F16" s="42">
        <v>0.3</v>
      </c>
      <c r="I16" s="43"/>
    </row>
    <row r="17" spans="1:9" x14ac:dyDescent="0.2">
      <c r="A17" s="112"/>
      <c r="B17" s="34"/>
      <c r="C17" s="38"/>
      <c r="F17" s="44"/>
      <c r="I17" s="43"/>
    </row>
    <row r="18" spans="1:9" ht="23.25" customHeight="1" x14ac:dyDescent="0.2">
      <c r="A18" s="36" t="s">
        <v>60</v>
      </c>
      <c r="B18" s="95" t="s">
        <v>57</v>
      </c>
      <c r="C18" s="96"/>
    </row>
    <row r="19" spans="1:9" ht="32" x14ac:dyDescent="0.2">
      <c r="A19" s="33" t="s">
        <v>62</v>
      </c>
      <c r="B19" s="102"/>
      <c r="C19" s="103"/>
    </row>
    <row r="20" spans="1:9" ht="15" customHeight="1" x14ac:dyDescent="0.2">
      <c r="A20" s="45" t="s">
        <v>63</v>
      </c>
      <c r="B20" s="97">
        <f>((C22+C23+C25+C26+C30+C28+C32+C34+C29+C33)-C37-C38)*C36*C39</f>
        <v>0</v>
      </c>
      <c r="C20" s="97"/>
    </row>
    <row r="21" spans="1:9" ht="16" x14ac:dyDescent="0.2">
      <c r="A21" s="36" t="s">
        <v>64</v>
      </c>
      <c r="B21" s="104" t="s">
        <v>53</v>
      </c>
      <c r="C21" s="105"/>
    </row>
    <row r="22" spans="1:9" ht="16" x14ac:dyDescent="0.2">
      <c r="A22" s="93"/>
      <c r="B22" s="34" t="s">
        <v>54</v>
      </c>
      <c r="C22" s="29"/>
    </row>
    <row r="23" spans="1:9" ht="16" x14ac:dyDescent="0.2">
      <c r="A23" s="94"/>
      <c r="B23" s="34" t="s">
        <v>55</v>
      </c>
      <c r="C23" s="29">
        <v>0</v>
      </c>
    </row>
    <row r="24" spans="1:9" x14ac:dyDescent="0.2">
      <c r="A24" s="94"/>
      <c r="B24" s="100" t="s">
        <v>56</v>
      </c>
      <c r="C24" s="101"/>
    </row>
    <row r="25" spans="1:9" ht="16" x14ac:dyDescent="0.2">
      <c r="A25" s="94"/>
      <c r="B25" s="34" t="s">
        <v>98</v>
      </c>
      <c r="C25" s="29">
        <v>0</v>
      </c>
    </row>
    <row r="26" spans="1:9" ht="29.25" customHeight="1" x14ac:dyDescent="0.2">
      <c r="A26" s="94"/>
      <c r="B26" s="34" t="s">
        <v>100</v>
      </c>
      <c r="C26" s="29">
        <v>0</v>
      </c>
    </row>
    <row r="27" spans="1:9" x14ac:dyDescent="0.2">
      <c r="A27" s="94"/>
      <c r="B27" s="100" t="s">
        <v>121</v>
      </c>
      <c r="C27" s="101"/>
    </row>
    <row r="28" spans="1:9" ht="16" x14ac:dyDescent="0.2">
      <c r="A28" s="94"/>
      <c r="B28" s="34" t="s">
        <v>130</v>
      </c>
      <c r="C28" s="29">
        <v>0</v>
      </c>
    </row>
    <row r="29" spans="1:9" ht="16" x14ac:dyDescent="0.2">
      <c r="A29" s="94"/>
      <c r="B29" s="34" t="s">
        <v>54</v>
      </c>
      <c r="C29" s="29"/>
    </row>
    <row r="30" spans="1:9" ht="16" x14ac:dyDescent="0.2">
      <c r="A30" s="94"/>
      <c r="B30" s="34" t="s">
        <v>55</v>
      </c>
      <c r="C30" s="29">
        <v>0</v>
      </c>
    </row>
    <row r="31" spans="1:9" x14ac:dyDescent="0.2">
      <c r="A31" s="94"/>
      <c r="B31" s="100" t="s">
        <v>122</v>
      </c>
      <c r="C31" s="101"/>
    </row>
    <row r="32" spans="1:9" x14ac:dyDescent="0.2">
      <c r="A32" s="94"/>
      <c r="B32" s="34"/>
      <c r="C32" s="29"/>
    </row>
    <row r="33" spans="1:3" ht="16" x14ac:dyDescent="0.2">
      <c r="A33" s="94"/>
      <c r="B33" s="34" t="s">
        <v>54</v>
      </c>
      <c r="C33" s="29">
        <v>0</v>
      </c>
    </row>
    <row r="34" spans="1:3" ht="16" x14ac:dyDescent="0.2">
      <c r="A34" s="94"/>
      <c r="B34" s="34" t="s">
        <v>55</v>
      </c>
      <c r="C34" s="29">
        <v>0</v>
      </c>
    </row>
    <row r="35" spans="1:3" x14ac:dyDescent="0.2">
      <c r="A35" s="94"/>
      <c r="B35" s="100" t="s">
        <v>114</v>
      </c>
      <c r="C35" s="101"/>
    </row>
    <row r="36" spans="1:3" ht="16" x14ac:dyDescent="0.2">
      <c r="A36" s="94"/>
      <c r="B36" s="34" t="s">
        <v>125</v>
      </c>
      <c r="C36" s="30">
        <v>1</v>
      </c>
    </row>
    <row r="37" spans="1:3" ht="16" x14ac:dyDescent="0.2">
      <c r="A37" s="94"/>
      <c r="B37" s="34" t="s">
        <v>115</v>
      </c>
      <c r="C37" s="31">
        <v>0</v>
      </c>
    </row>
    <row r="38" spans="1:3" ht="16" x14ac:dyDescent="0.2">
      <c r="A38" s="94"/>
      <c r="B38" s="34" t="s">
        <v>167</v>
      </c>
      <c r="C38" s="31"/>
    </row>
    <row r="39" spans="1:3" ht="16" x14ac:dyDescent="0.2">
      <c r="A39" s="94"/>
      <c r="B39" s="34" t="s">
        <v>129</v>
      </c>
      <c r="C39" s="30">
        <v>1</v>
      </c>
    </row>
    <row r="40" spans="1:3" ht="16" x14ac:dyDescent="0.2">
      <c r="A40" s="46" t="s">
        <v>65</v>
      </c>
      <c r="B40" s="97">
        <f>IFERROR(B20*(VLOOKUP(B18,E15:F17,2,0)),16666)</f>
        <v>0</v>
      </c>
      <c r="C40" s="97"/>
    </row>
    <row r="41" spans="1:3" ht="93" customHeight="1" x14ac:dyDescent="0.2">
      <c r="A41" s="33" t="s">
        <v>123</v>
      </c>
      <c r="B41" s="98"/>
      <c r="C41" s="99"/>
    </row>
    <row r="42" spans="1:3" ht="211.5" customHeight="1" x14ac:dyDescent="0.2">
      <c r="A42" s="33" t="s">
        <v>66</v>
      </c>
      <c r="B42" s="113"/>
      <c r="C42" s="114"/>
    </row>
    <row r="45" spans="1:3" ht="26" x14ac:dyDescent="0.2">
      <c r="A45" s="106" t="s">
        <v>168</v>
      </c>
      <c r="B45" s="106"/>
      <c r="C45" s="106"/>
    </row>
    <row r="46" spans="1:3" x14ac:dyDescent="0.2">
      <c r="A46" s="107" t="s">
        <v>169</v>
      </c>
      <c r="B46" s="107"/>
      <c r="C46" s="107"/>
    </row>
    <row r="47" spans="1:3" x14ac:dyDescent="0.2">
      <c r="A47" s="47" t="s">
        <v>170</v>
      </c>
      <c r="B47" s="47" t="s">
        <v>171</v>
      </c>
      <c r="C47" s="48" t="s">
        <v>172</v>
      </c>
    </row>
    <row r="48" spans="1:3" x14ac:dyDescent="0.2">
      <c r="A48" s="49" t="s">
        <v>173</v>
      </c>
      <c r="B48" s="50" t="s">
        <v>27</v>
      </c>
      <c r="C48" s="49" t="s">
        <v>174</v>
      </c>
    </row>
    <row r="49" spans="1:3" ht="42" x14ac:dyDescent="0.2">
      <c r="A49" s="49" t="s">
        <v>175</v>
      </c>
      <c r="B49" s="50" t="s">
        <v>27</v>
      </c>
      <c r="C49" s="49" t="s">
        <v>176</v>
      </c>
    </row>
    <row r="50" spans="1:3" ht="28" x14ac:dyDescent="0.2">
      <c r="A50" s="49" t="s">
        <v>177</v>
      </c>
      <c r="B50" s="50" t="s">
        <v>27</v>
      </c>
      <c r="C50" s="49" t="s">
        <v>178</v>
      </c>
    </row>
    <row r="51" spans="1:3" x14ac:dyDescent="0.2">
      <c r="A51" s="49" t="s">
        <v>179</v>
      </c>
      <c r="B51" s="50" t="s">
        <v>27</v>
      </c>
      <c r="C51" s="49" t="s">
        <v>180</v>
      </c>
    </row>
    <row r="52" spans="1:3" x14ac:dyDescent="0.2">
      <c r="A52" s="49" t="s">
        <v>181</v>
      </c>
      <c r="B52" s="50" t="s">
        <v>27</v>
      </c>
      <c r="C52" s="51"/>
    </row>
    <row r="53" spans="1:3" x14ac:dyDescent="0.2">
      <c r="A53" s="49" t="s">
        <v>182</v>
      </c>
      <c r="B53" s="50"/>
      <c r="C53" s="49" t="s">
        <v>183</v>
      </c>
    </row>
    <row r="54" spans="1:3" ht="28" x14ac:dyDescent="0.2">
      <c r="A54" s="49" t="s">
        <v>184</v>
      </c>
      <c r="B54" s="50" t="s">
        <v>27</v>
      </c>
      <c r="C54" s="49" t="s">
        <v>185</v>
      </c>
    </row>
    <row r="55" spans="1:3" x14ac:dyDescent="0.2">
      <c r="A55" s="49" t="s">
        <v>186</v>
      </c>
      <c r="B55" s="50" t="s">
        <v>27</v>
      </c>
      <c r="C55" s="51" t="s">
        <v>187</v>
      </c>
    </row>
    <row r="56" spans="1:3" ht="28" x14ac:dyDescent="0.2">
      <c r="A56" s="49" t="s">
        <v>188</v>
      </c>
      <c r="B56" s="50" t="s">
        <v>27</v>
      </c>
      <c r="C56" s="51" t="s">
        <v>189</v>
      </c>
    </row>
    <row r="57" spans="1:3" ht="28" x14ac:dyDescent="0.2">
      <c r="A57" s="49" t="s">
        <v>190</v>
      </c>
      <c r="B57" s="50" t="s">
        <v>27</v>
      </c>
      <c r="C57" s="51"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SINIESTRO   APL</v>
      </c>
      <c r="C2" s="81"/>
    </row>
    <row r="3" spans="1:3" ht="16" x14ac:dyDescent="0.2">
      <c r="A3" s="5" t="s">
        <v>1</v>
      </c>
      <c r="B3" s="54" t="str">
        <f>'AUTOS  NOTA 322'!B2:C2</f>
        <v>11001310301220250026800</v>
      </c>
      <c r="C3" s="54"/>
    </row>
    <row r="4" spans="1:3" ht="16" x14ac:dyDescent="0.2">
      <c r="A4" s="5" t="s">
        <v>2</v>
      </c>
      <c r="B4" s="54" t="str">
        <f>'AUTOS  NOTA 322'!B3:C3</f>
        <v>JUZGADO DOCE (12) CIVIL DEL CIRCUITO DE BOGOTÁ</v>
      </c>
      <c r="C4" s="54"/>
    </row>
    <row r="5" spans="1:3" ht="16" x14ac:dyDescent="0.2">
      <c r="A5" s="5" t="s">
        <v>3</v>
      </c>
      <c r="B5" s="54" t="str">
        <f>'AUTOS  NOTA 322'!B4:C4</f>
        <v>ALLIANZ SEGUROS S.A
JONATHAN ALBERTO RODRIGUEZ REYES (propietario del vehículo)
LUZ NIDIA MAHECHA TIQUE (conductora)</v>
      </c>
      <c r="C5" s="54"/>
    </row>
    <row r="6" spans="1:3" ht="15" customHeight="1" x14ac:dyDescent="0.2">
      <c r="A6" s="5" t="s">
        <v>4</v>
      </c>
      <c r="B6" s="54" t="str">
        <f>'AUTOS  NOTA 322'!B5:C5</f>
        <v>LILIA BILBAO GOMEZ (victima directa)
DELFINA BILBAO GOMEZ (victima directa)
SONIA ALEJANDRA SANABRIA BILBAO (victima directa)</v>
      </c>
      <c r="C6" s="54"/>
    </row>
    <row r="7" spans="1:3" ht="15" customHeight="1" x14ac:dyDescent="0.2">
      <c r="A7" s="5" t="s">
        <v>5</v>
      </c>
      <c r="B7" s="54" t="str">
        <f>'AUTOS  NOTA 322'!B6:C6</f>
        <v>DEMANDA DIRECTA</v>
      </c>
      <c r="C7" s="54"/>
    </row>
    <row r="8" spans="1:3" ht="15" customHeight="1" x14ac:dyDescent="0.2">
      <c r="A8" s="28" t="s">
        <v>101</v>
      </c>
      <c r="B8" s="54" t="str">
        <f>'AUTOS  NOTA 322'!B7:C8</f>
        <v xml:space="preserve">LILIA BILBAO GOMEZ, DELFINA BILBAO GOMEZ  Y SONIA ALEJANDRA SANABRIA BILBAO </v>
      </c>
      <c r="C8" s="54"/>
    </row>
    <row r="9" spans="1:3" ht="19" customHeight="1" x14ac:dyDescent="0.2">
      <c r="A9" s="5" t="s">
        <v>102</v>
      </c>
      <c r="B9" s="54" t="s">
        <v>57</v>
      </c>
      <c r="C9" s="54"/>
    </row>
    <row r="10" spans="1:3" ht="16" x14ac:dyDescent="0.2">
      <c r="A10" s="7" t="s">
        <v>64</v>
      </c>
      <c r="B10" s="117">
        <f>'AUTOS NOTA 324-478'!B20:C20</f>
        <v>0</v>
      </c>
      <c r="C10" s="117"/>
    </row>
    <row r="11" spans="1:3" ht="16" x14ac:dyDescent="0.2">
      <c r="A11" s="7" t="s">
        <v>116</v>
      </c>
      <c r="B11" s="118">
        <f>'AUTOS NOTA 324-478'!B40:C40</f>
        <v>0</v>
      </c>
      <c r="C11" s="54"/>
    </row>
    <row r="12" spans="1:3" ht="32" x14ac:dyDescent="0.2">
      <c r="A12" s="7" t="s">
        <v>68</v>
      </c>
      <c r="B12" s="115"/>
      <c r="C12" s="116"/>
    </row>
    <row r="13" spans="1:3" ht="48" x14ac:dyDescent="0.2">
      <c r="A13" s="5" t="s">
        <v>69</v>
      </c>
      <c r="B13" s="54"/>
      <c r="C13" s="54"/>
    </row>
    <row r="14" spans="1:3" ht="48" x14ac:dyDescent="0.2">
      <c r="A14" s="5" t="s">
        <v>70</v>
      </c>
      <c r="B14" s="54"/>
      <c r="C14" s="54"/>
    </row>
    <row r="15" spans="1:3" ht="16" x14ac:dyDescent="0.2">
      <c r="A15" s="5" t="s">
        <v>71</v>
      </c>
      <c r="B15" s="6"/>
      <c r="C15" s="6"/>
    </row>
    <row r="16" spans="1:3" ht="16" x14ac:dyDescent="0.2">
      <c r="A16" s="7" t="s">
        <v>72</v>
      </c>
      <c r="B16" s="54"/>
      <c r="C16" s="54"/>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39" t="s">
        <v>11</v>
      </c>
      <c r="B2" s="80" t="str">
        <f>'AUTOS NOTA 321'!B2:C2</f>
        <v>SINIESTRO   APL</v>
      </c>
      <c r="C2" s="81"/>
    </row>
    <row r="3" spans="1:3" ht="16" x14ac:dyDescent="0.2">
      <c r="A3" s="5" t="s">
        <v>1</v>
      </c>
      <c r="B3" s="54" t="str">
        <f>'AUTOS  NOTA 322'!B2:C2</f>
        <v>11001310301220250026800</v>
      </c>
      <c r="C3" s="54"/>
    </row>
    <row r="4" spans="1:3" ht="16" x14ac:dyDescent="0.2">
      <c r="A4" s="5" t="s">
        <v>2</v>
      </c>
      <c r="B4" s="54" t="str">
        <f>'AUTOS  NOTA 322'!B3:C3</f>
        <v>JUZGADO DOCE (12) CIVIL DEL CIRCUITO DE BOGOTÁ</v>
      </c>
      <c r="C4" s="54"/>
    </row>
    <row r="5" spans="1:3" ht="16" x14ac:dyDescent="0.2">
      <c r="A5" s="5" t="s">
        <v>3</v>
      </c>
      <c r="B5" s="54" t="str">
        <f>'AUTOS  NOTA 322'!B4:C4</f>
        <v>ALLIANZ SEGUROS S.A
JONATHAN ALBERTO RODRIGUEZ REYES (propietario del vehículo)
LUZ NIDIA MAHECHA TIQUE (conductora)</v>
      </c>
      <c r="C5" s="54"/>
    </row>
    <row r="6" spans="1:3" ht="16" x14ac:dyDescent="0.2">
      <c r="A6" s="5" t="s">
        <v>4</v>
      </c>
      <c r="B6" s="54" t="str">
        <f>'AUTOS  NOTA 322'!B5:C5</f>
        <v>LILIA BILBAO GOMEZ (victima directa)
DELFINA BILBAO GOMEZ (victima directa)
SONIA ALEJANDRA SANABRIA BILBAO (victima directa)</v>
      </c>
      <c r="C6" s="54"/>
    </row>
    <row r="7" spans="1:3" ht="16" x14ac:dyDescent="0.2">
      <c r="A7" s="5" t="s">
        <v>5</v>
      </c>
      <c r="B7" s="54" t="str">
        <f>'AUTOS  NOTA 322'!B6:C6</f>
        <v>DEMANDA DIRECTA</v>
      </c>
      <c r="C7" s="54"/>
    </row>
    <row r="8" spans="1:3" ht="16" x14ac:dyDescent="0.2">
      <c r="A8" s="5" t="s">
        <v>102</v>
      </c>
      <c r="B8" s="54" t="str">
        <f>'AUTOS NOTA 324-478'!B18:C18</f>
        <v>PROBABLE</v>
      </c>
      <c r="C8" s="54"/>
    </row>
    <row r="9" spans="1:3" ht="16" x14ac:dyDescent="0.2">
      <c r="A9" s="7" t="s">
        <v>64</v>
      </c>
      <c r="B9" s="117">
        <f>'AUTOS NOTA 324-478'!B20:C20</f>
        <v>0</v>
      </c>
      <c r="C9" s="117"/>
    </row>
    <row r="10" spans="1:3" ht="16" x14ac:dyDescent="0.2">
      <c r="A10" s="5" t="s">
        <v>132</v>
      </c>
      <c r="B10" s="120">
        <v>0</v>
      </c>
      <c r="C10" s="120"/>
    </row>
    <row r="11" spans="1:3" ht="30" customHeight="1" x14ac:dyDescent="0.2">
      <c r="A11" s="5" t="s">
        <v>192</v>
      </c>
      <c r="B11" s="54"/>
      <c r="C11" s="54"/>
    </row>
    <row r="12" spans="1:3" ht="16" x14ac:dyDescent="0.2">
      <c r="A12" s="5" t="s">
        <v>194</v>
      </c>
      <c r="B12" s="119"/>
      <c r="C12" s="119"/>
    </row>
    <row r="13" spans="1:3" ht="16" x14ac:dyDescent="0.2">
      <c r="A13" s="5" t="s">
        <v>195</v>
      </c>
      <c r="B13" s="54"/>
      <c r="C13" s="54"/>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133</v>
      </c>
      <c r="B1" s="90"/>
      <c r="C1" s="90"/>
    </row>
    <row r="2" spans="1:6" ht="16" x14ac:dyDescent="0.2">
      <c r="A2" s="20" t="s">
        <v>11</v>
      </c>
      <c r="B2" s="80" t="str">
        <f>'AUTOS NOTA 321'!B2:C2</f>
        <v>SINIESTRO   APL</v>
      </c>
      <c r="C2" s="81"/>
    </row>
    <row r="3" spans="1:6" ht="16" x14ac:dyDescent="0.2">
      <c r="A3" s="5" t="s">
        <v>1</v>
      </c>
      <c r="B3" s="54" t="str">
        <f>'AUTOS  NOTA 322'!B2:C2</f>
        <v>11001310301220250026800</v>
      </c>
      <c r="C3" s="54"/>
    </row>
    <row r="4" spans="1:6" ht="16" x14ac:dyDescent="0.2">
      <c r="A4" s="5" t="s">
        <v>2</v>
      </c>
      <c r="B4" s="54" t="str">
        <f>'AUTOS  NOTA 322'!B3:C3</f>
        <v>JUZGADO DOCE (12) CIVIL DEL CIRCUITO DE BOGOTÁ</v>
      </c>
      <c r="C4" s="54"/>
    </row>
    <row r="5" spans="1:6" ht="15" customHeight="1" x14ac:dyDescent="0.2">
      <c r="A5" s="5" t="s">
        <v>3</v>
      </c>
      <c r="B5" s="54" t="str">
        <f>'AUTOS  NOTA 322'!B4:C4</f>
        <v>ALLIANZ SEGUROS S.A
JONATHAN ALBERTO RODRIGUEZ REYES (propietario del vehículo)
LUZ NIDIA MAHECHA TIQUE (conductora)</v>
      </c>
      <c r="C5" s="54"/>
    </row>
    <row r="6" spans="1:6" ht="15" customHeight="1" x14ac:dyDescent="0.2">
      <c r="A6" s="5" t="s">
        <v>4</v>
      </c>
      <c r="B6" s="54" t="str">
        <f>'AUTOS  NOTA 322'!B5:C5</f>
        <v>LILIA BILBAO GOMEZ (victima directa)
DELFINA BILBAO GOMEZ (victima directa)
SONIA ALEJANDRA SANABRIA BILBAO (victima directa)</v>
      </c>
      <c r="C6" s="54"/>
    </row>
    <row r="7" spans="1:6" ht="16" x14ac:dyDescent="0.2">
      <c r="A7" s="5" t="s">
        <v>5</v>
      </c>
      <c r="B7" s="54" t="str">
        <f>'AUTOS  NOTA 322'!B6:C6</f>
        <v>DEMANDA DIRECTA</v>
      </c>
      <c r="C7" s="54"/>
    </row>
    <row r="8" spans="1:6" ht="16" x14ac:dyDescent="0.2">
      <c r="A8" s="5" t="s">
        <v>134</v>
      </c>
      <c r="B8" s="121">
        <f>'AUTOS NOTA 324-478'!B20:C20</f>
        <v>0</v>
      </c>
      <c r="C8" s="121"/>
    </row>
    <row r="9" spans="1:6" ht="16" x14ac:dyDescent="0.2">
      <c r="A9" s="5" t="s">
        <v>135</v>
      </c>
      <c r="B9" s="54"/>
      <c r="C9" s="54"/>
    </row>
    <row r="10" spans="1:6" ht="111" customHeight="1" x14ac:dyDescent="0.2">
      <c r="A10" s="5" t="s">
        <v>136</v>
      </c>
      <c r="B10" s="54"/>
      <c r="C10" s="54"/>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137</v>
      </c>
      <c r="B13" s="124"/>
      <c r="C13" s="124"/>
    </row>
    <row r="14" spans="1:6" ht="16" x14ac:dyDescent="0.2">
      <c r="A14" s="36"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4" t="s">
        <v>54</v>
      </c>
      <c r="C17" s="29">
        <v>1000000000</v>
      </c>
    </row>
    <row r="18" spans="1:3" ht="16" x14ac:dyDescent="0.2">
      <c r="A18" s="94"/>
      <c r="B18" s="34" t="s">
        <v>55</v>
      </c>
      <c r="C18" s="29">
        <v>0</v>
      </c>
    </row>
    <row r="19" spans="1:3" x14ac:dyDescent="0.2">
      <c r="A19" s="94"/>
      <c r="B19" s="100" t="s">
        <v>56</v>
      </c>
      <c r="C19" s="101"/>
    </row>
    <row r="20" spans="1:3" ht="16" x14ac:dyDescent="0.2">
      <c r="A20" s="94"/>
      <c r="B20" s="34" t="s">
        <v>98</v>
      </c>
      <c r="C20" s="29">
        <v>0</v>
      </c>
    </row>
    <row r="21" spans="1:3" ht="32" x14ac:dyDescent="0.2">
      <c r="A21" s="94"/>
      <c r="B21" s="34" t="s">
        <v>100</v>
      </c>
      <c r="C21" s="29">
        <v>0</v>
      </c>
    </row>
    <row r="22" spans="1:3" x14ac:dyDescent="0.2">
      <c r="A22" s="94"/>
      <c r="B22" s="100" t="s">
        <v>121</v>
      </c>
      <c r="C22" s="101"/>
    </row>
    <row r="23" spans="1:3" ht="16" x14ac:dyDescent="0.2">
      <c r="A23" s="94"/>
      <c r="B23" s="34" t="s">
        <v>130</v>
      </c>
      <c r="C23" s="29">
        <v>0</v>
      </c>
    </row>
    <row r="24" spans="1:3" ht="16" x14ac:dyDescent="0.2">
      <c r="A24" s="94"/>
      <c r="B24" s="34" t="s">
        <v>54</v>
      </c>
      <c r="C24" s="29">
        <v>0</v>
      </c>
    </row>
    <row r="25" spans="1:3" ht="16" x14ac:dyDescent="0.2">
      <c r="A25" s="94"/>
      <c r="B25" s="34" t="s">
        <v>55</v>
      </c>
      <c r="C25" s="29">
        <v>0</v>
      </c>
    </row>
    <row r="26" spans="1:3" x14ac:dyDescent="0.2">
      <c r="A26" s="94"/>
      <c r="B26" s="100" t="s">
        <v>122</v>
      </c>
      <c r="C26" s="101"/>
    </row>
    <row r="27" spans="1:3" x14ac:dyDescent="0.2">
      <c r="A27" s="94"/>
      <c r="B27" s="34"/>
      <c r="C27" s="29"/>
    </row>
    <row r="28" spans="1:3" ht="16" x14ac:dyDescent="0.2">
      <c r="A28" s="94"/>
      <c r="B28" s="34" t="s">
        <v>54</v>
      </c>
      <c r="C28" s="29">
        <v>0</v>
      </c>
    </row>
    <row r="29" spans="1:3" ht="16" x14ac:dyDescent="0.2">
      <c r="A29" s="94"/>
      <c r="B29" s="34" t="s">
        <v>55</v>
      </c>
      <c r="C29" s="29">
        <v>0</v>
      </c>
    </row>
    <row r="30" spans="1:3" x14ac:dyDescent="0.2">
      <c r="A30" s="94"/>
      <c r="B30" s="100" t="s">
        <v>114</v>
      </c>
      <c r="C30" s="101"/>
    </row>
    <row r="31" spans="1:3" ht="16" x14ac:dyDescent="0.2">
      <c r="A31" s="94"/>
      <c r="B31" s="34" t="s">
        <v>125</v>
      </c>
      <c r="C31" s="30">
        <v>1</v>
      </c>
    </row>
    <row r="32" spans="1:3" ht="16" x14ac:dyDescent="0.2">
      <c r="A32" s="94"/>
      <c r="B32" s="34" t="s">
        <v>115</v>
      </c>
      <c r="C32" s="31">
        <v>0</v>
      </c>
    </row>
    <row r="33" spans="1:3" ht="16" x14ac:dyDescent="0.2">
      <c r="A33" s="94"/>
      <c r="B33" s="34" t="s">
        <v>129</v>
      </c>
      <c r="C33" s="30">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7" t="s">
        <v>127</v>
      </c>
      <c r="M1" t="s">
        <v>76</v>
      </c>
      <c r="N1" t="s">
        <v>57</v>
      </c>
      <c r="O1" t="s">
        <v>117</v>
      </c>
    </row>
    <row r="2" spans="1:15" x14ac:dyDescent="0.2">
      <c r="A2" t="s">
        <v>76</v>
      </c>
      <c r="B2" t="s">
        <v>27</v>
      </c>
      <c r="C2" t="s">
        <v>77</v>
      </c>
      <c r="D2" s="2" t="s">
        <v>78</v>
      </c>
      <c r="E2" s="1" t="s">
        <v>79</v>
      </c>
      <c r="F2" s="2" t="s">
        <v>61</v>
      </c>
      <c r="G2" s="4">
        <v>0.7</v>
      </c>
      <c r="H2" t="s">
        <v>7</v>
      </c>
      <c r="I2" t="s">
        <v>80</v>
      </c>
      <c r="K2" t="s">
        <v>104</v>
      </c>
      <c r="L2" s="27" t="s">
        <v>105</v>
      </c>
      <c r="M2" t="s">
        <v>81</v>
      </c>
      <c r="N2" t="s">
        <v>59</v>
      </c>
      <c r="O2" t="s">
        <v>27</v>
      </c>
    </row>
    <row r="3" spans="1:15" x14ac:dyDescent="0.2">
      <c r="A3" t="s">
        <v>81</v>
      </c>
      <c r="C3" t="s">
        <v>82</v>
      </c>
      <c r="D3" s="2" t="s">
        <v>83</v>
      </c>
      <c r="E3" s="1" t="s">
        <v>84</v>
      </c>
      <c r="F3" s="2" t="s">
        <v>59</v>
      </c>
      <c r="G3" s="4">
        <v>0.3</v>
      </c>
      <c r="H3" t="s">
        <v>85</v>
      </c>
      <c r="I3" t="s">
        <v>86</v>
      </c>
      <c r="L3" s="27"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7" t="s">
        <v>108</v>
      </c>
    </row>
    <row r="6" spans="1:15" x14ac:dyDescent="0.2">
      <c r="E6" s="1" t="s">
        <v>94</v>
      </c>
      <c r="I6" t="s">
        <v>95</v>
      </c>
      <c r="L6" s="27" t="s">
        <v>128</v>
      </c>
    </row>
    <row r="7" spans="1:15" x14ac:dyDescent="0.2">
      <c r="E7" s="1" t="s">
        <v>96</v>
      </c>
      <c r="I7" t="s">
        <v>119</v>
      </c>
      <c r="L7" s="27" t="s">
        <v>109</v>
      </c>
    </row>
    <row r="8" spans="1:15" x14ac:dyDescent="0.2">
      <c r="E8" s="1" t="s">
        <v>97</v>
      </c>
      <c r="L8" s="27" t="s">
        <v>121</v>
      </c>
    </row>
    <row r="9" spans="1:15" x14ac:dyDescent="0.2">
      <c r="L9" s="27" t="s">
        <v>110</v>
      </c>
    </row>
    <row r="10" spans="1:15" x14ac:dyDescent="0.2">
      <c r="L10" s="27" t="s">
        <v>111</v>
      </c>
    </row>
    <row r="11" spans="1:15" x14ac:dyDescent="0.2">
      <c r="L11" s="27" t="s">
        <v>112</v>
      </c>
    </row>
    <row r="12" spans="1:15" x14ac:dyDescent="0.2">
      <c r="L12" s="27" t="s">
        <v>113</v>
      </c>
    </row>
    <row r="13" spans="1:15" x14ac:dyDescent="0.2">
      <c r="L13" s="27"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2025-07-21T17:37:01Z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