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codeName="ThisWorkbook"/>
  <mc:AlternateContent xmlns:mc="http://schemas.openxmlformats.org/markup-compatibility/2006">
    <mc:Choice Requires="x15">
      <x15ac:absPath xmlns:x15ac="http://schemas.microsoft.com/office/spreadsheetml/2010/11/ac" url="C:\Users\ce02653\Desktop\GLADYS QUINTANA\"/>
    </mc:Choice>
  </mc:AlternateContent>
  <xr:revisionPtr revIDLastSave="0" documentId="13_ncr:1_{27805CF1-522B-4F35-B199-BC4C512F303E}" xr6:coauthVersionLast="47" xr6:coauthVersionMax="47" xr10:uidLastSave="{00000000-0000-0000-0000-000000000000}"/>
  <bookViews>
    <workbookView xWindow="-110" yWindow="-110" windowWidth="19420" windowHeight="10300" activeTab="1" xr2:uid="{00000000-000D-0000-FFFF-FFFF00000000}"/>
  </bookViews>
  <sheets>
    <sheet name="AUTOS  NOTA 322" sheetId="1" r:id="rId1"/>
    <sheet name="AUTOS NOTA 321" sheetId="7" r:id="rId2"/>
    <sheet name="AUTOS NOTA 324" sheetId="8" r:id="rId3"/>
    <sheet name="TASACION " sheetId="10" r:id="rId4"/>
    <sheet name="AUTOS NOTA 325" sheetId="9" r:id="rId5"/>
    <sheet name="Hoja2" sheetId="6" state="hidden" r:id="rId6"/>
  </sheets>
  <externalReferences>
    <externalReference r:id="rId7"/>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39" i="8" s="1"/>
  <c r="B10" i="9" l="1"/>
  <c r="B2" i="8" l="1"/>
  <c r="B2" i="9" s="1"/>
  <c r="B8" i="9" l="1"/>
  <c r="B7" i="9"/>
  <c r="B6" i="9"/>
  <c r="B5" i="9"/>
  <c r="B4" i="9"/>
  <c r="B3" i="9"/>
  <c r="B8" i="8"/>
  <c r="B7" i="8"/>
  <c r="B6" i="8"/>
  <c r="B5" i="8"/>
  <c r="B4" i="8"/>
  <c r="B3" i="8"/>
  <c r="B8" i="7"/>
  <c r="B4" i="7" l="1"/>
  <c r="B5" i="7"/>
  <c r="B6" i="7"/>
  <c r="B7" i="7"/>
  <c r="B3" i="7"/>
  <c r="B9" i="8"/>
  <c r="B11" i="9" l="1"/>
</calcChain>
</file>

<file path=xl/sharedStrings.xml><?xml version="1.0" encoding="utf-8"?>
<sst xmlns="http://schemas.openxmlformats.org/spreadsheetml/2006/main" count="243" uniqueCount="179">
  <si>
    <t>SOLICITUD DE ANTECEDENTES -ABOGADO EXTERNO-</t>
  </si>
  <si>
    <t>Radicado(23 digitos)</t>
  </si>
  <si>
    <t>Juzgado</t>
  </si>
  <si>
    <t>Demandado</t>
  </si>
  <si>
    <t xml:space="preserve">Demandante </t>
  </si>
  <si>
    <t>Tipo de vinculacion compañía</t>
  </si>
  <si>
    <t xml:space="preserve">Tipo de perjucio </t>
  </si>
  <si>
    <t xml:space="preserve">Domicilio </t>
  </si>
  <si>
    <t xml:space="preserve">Telefono </t>
  </si>
  <si>
    <t>Correo electronico</t>
  </si>
  <si>
    <t xml:space="preserve">Estado Civil </t>
  </si>
  <si>
    <t xml:space="preserve">Fecha de nacimiento </t>
  </si>
  <si>
    <t xml:space="preserve">Fecha de defuncion </t>
  </si>
  <si>
    <t xml:space="preserve">Situcion Laboral </t>
  </si>
  <si>
    <t xml:space="preserve">Ocupado-trabajador cuenta ajena </t>
  </si>
  <si>
    <t xml:space="preserve">Profesion </t>
  </si>
  <si>
    <t xml:space="preserve">Ingresos Netos </t>
  </si>
  <si>
    <t xml:space="preserve">Condicion </t>
  </si>
  <si>
    <t xml:space="preserve">Motociclista </t>
  </si>
  <si>
    <t>Fecha de los hechos</t>
  </si>
  <si>
    <t>Fecha de solicitud audiencia prejudicial</t>
  </si>
  <si>
    <t>Fecha de audiencia prejudicial</t>
  </si>
  <si>
    <t>AMPARO A AFECTAR</t>
  </si>
  <si>
    <t>Asegurado</t>
  </si>
  <si>
    <t>Nit Asegurado</t>
  </si>
  <si>
    <t>Placa vehículo asegurado (si aplica)</t>
  </si>
  <si>
    <t>Fecha de asignación</t>
  </si>
  <si>
    <t>Fecha de notificación</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</si>
  <si>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</si>
  <si>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</si>
  <si>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</si>
  <si>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</si>
  <si>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</si>
  <si>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</si>
  <si>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</si>
  <si>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</si>
  <si>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</si>
  <si>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</si>
  <si>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</si>
  <si>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</si>
  <si>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</si>
  <si>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</si>
  <si>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</si>
  <si>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</si>
  <si>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</si>
  <si>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</si>
  <si>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</si>
  <si>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</si>
  <si>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</si>
  <si>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</si>
  <si>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</si>
  <si>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</si>
  <si>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</si>
  <si>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</si>
  <si>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</si>
  <si>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</si>
  <si>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</si>
  <si>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</si>
  <si>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</si>
  <si>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</si>
  <si>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</si>
  <si>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</si>
  <si>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</si>
  <si>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</si>
  <si>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</si>
  <si>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</si>
  <si>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</si>
  <si>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</si>
  <si>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</si>
  <si>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</si>
  <si>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</si>
  <si>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</si>
  <si>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</si>
  <si>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</si>
  <si>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</si>
  <si>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</si>
  <si>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</si>
  <si>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</si>
  <si>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</si>
  <si>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</si>
  <si>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</si>
  <si>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</si>
  <si>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</si>
  <si>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</si>
  <si>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</si>
  <si>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</si>
  <si>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</si>
  <si>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</si>
  <si>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</si>
  <si>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</si>
  <si>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</si>
  <si>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</si>
  <si>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</si>
  <si>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</si>
  <si>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</si>
  <si>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</si>
  <si>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</si>
  <si>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</si>
  <si>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</si>
  <si>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</si>
  <si>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</si>
  <si>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</si>
  <si>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</si>
  <si>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</si>
  <si>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</si>
  <si>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</si>
  <si>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</si>
  <si>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</si>
  <si>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</si>
  <si>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</si>
  <si>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</si>
  <si>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</si>
  <si>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</si>
  <si>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</si>
  <si>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</si>
  <si>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</si>
  <si>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</si>
  <si>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</si>
  <si>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</si>
  <si>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</si>
  <si>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</si>
  <si>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</si>
  <si>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</si>
  <si>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</si>
  <si>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</si>
  <si>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</si>
  <si>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</si>
  <si>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</si>
  <si>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</si>
  <si>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</si>
  <si>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</si>
  <si>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 xml:space="preserve">Numero de identificacion </t>
  </si>
  <si>
    <t>Numero de Lesionados y/o fallecidos  según IPAT</t>
  </si>
  <si>
    <t>No. Póliza vinculada</t>
  </si>
  <si>
    <r>
      <t xml:space="preserve">Fecha de contestacion 
*Recomendación: </t>
    </r>
    <r>
      <rPr>
        <sz val="11"/>
        <color theme="1"/>
        <rFont val="Calibri"/>
        <family val="2"/>
        <scheme val="minor"/>
      </rPr>
      <t>Fecha máxima para contestar la demanda acorde a lo estiúlado en la norma.</t>
    </r>
  </si>
  <si>
    <t>OTROS</t>
  </si>
  <si>
    <t>DEDUCIBLE</t>
  </si>
  <si>
    <t>INTERVINIENTE -Nombre de lesionado o muerto (s) del proceso</t>
  </si>
  <si>
    <t>Reserva CIA</t>
  </si>
  <si>
    <t xml:space="preserve">COMENTARIOS </t>
  </si>
  <si>
    <t xml:space="preserve">VISTO BUENO ABOGADO INTERNO </t>
  </si>
  <si>
    <t>VISTO BUENO ABOGADO INTERNO?</t>
  </si>
  <si>
    <t xml:space="preserve">SI </t>
  </si>
  <si>
    <t>ALLIANZ</t>
  </si>
  <si>
    <t xml:space="preserve">Edad al momento del siniestro </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</si>
  <si>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</si>
  <si>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</si>
  <si>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</si>
  <si>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</si>
  <si>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</si>
  <si>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</si>
  <si>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</si>
  <si>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 xml:space="preserve">RCE LESIONES </t>
  </si>
  <si>
    <t>RCC LESIONES</t>
  </si>
  <si>
    <t>CONCURRENCIA</t>
  </si>
  <si>
    <t>Pendiente acceder al mercado laboral</t>
  </si>
  <si>
    <t>moto</t>
  </si>
  <si>
    <t>11001310303720230029700</t>
  </si>
  <si>
    <t>JUZGADO 37 CIVIL DEL CIRCUITO DE BOGOTA</t>
  </si>
  <si>
    <t>ALLIANZ SEGUROS S.A</t>
  </si>
  <si>
    <t>GLADYS QUINTANA VARGAS</t>
  </si>
  <si>
    <t xml:space="preserve">FINCA LA ESPERANZA, VEREDA GUASIMAL TENA- CUNDINAMARCA  </t>
  </si>
  <si>
    <t xml:space="preserve">samisu962@gmail.com </t>
  </si>
  <si>
    <t>21 DE JUNIO 1965</t>
  </si>
  <si>
    <t>N/A</t>
  </si>
  <si>
    <t>UNION LIBRE</t>
  </si>
  <si>
    <t>3 LESIONADOS // NO SE CUENTA CON IPAT</t>
  </si>
  <si>
    <t xml:space="preserve">GLADYS QUINTANA VARGAS (VICTIMA DIRECTA) FN: 21/06/1965
PEDRO ANTONIO MORENO (COMPAÑERO VICTIMA)  FN: 21/05/1963
YEISON STIVE MORENO QUINTANA (HIJO VICTIMA DIRECTA) FN: 12/09/1988
DIANA KATHERINE MORENO QUINTANA (HIJA VICTIMA DIRECTA) FN: 21/06/1992
ELODIA VARGAS DE QUINTANA (MADRE VICTIMA DIRECTA) 2/03/1934
 </t>
  </si>
  <si>
    <t>NO INDICA</t>
  </si>
  <si>
    <t>NO INDICAN</t>
  </si>
  <si>
    <t>SZY-534</t>
  </si>
  <si>
    <t xml:space="preserve">SIN INFORMACION </t>
  </si>
  <si>
    <t xml:space="preserve">EL DÍA 29 DE JUNIO DE 2023 APROXIMADAMENTE LAS 3:00 PM EN LA VÍA QUE DE GIRARDOT CONDUCE A MOSQUERA C/MARCA, SE PRESENTÓ UN ACCIDENTE DE TRÁNSITO EN EL CUAL SE VIO INVOLUCRADO EL VEHÍCULO DE PLACAS SZY534 (ASEGURADO) Y EL VEHICULO DE PLACA QFQ-341, OCASIONÁNDOLE GRAVES LESIONES A TRES PERSONAS OCUPANTES DEL VEHICULO QFQ 341, ENTRE ELLAS LA SEÑORA GLADYS QUINTANA VARGAS. 
NO SE APORTA INFORME DEL INSTITUTO DE MEDICINA LEGAL QUE DEFINA LAS SECUELAS MEDICO LEGALES DE LA SEÑORA GLADYS QUINTANA VARGAS. 
NO SE APORTA DICTAMEN EMITIDO POR LA JUNTA REGIONAL DE CALIFICACIÓN DE INVALIDEZ QUE DEFINA UNA PÉRDIDA DE CAPACIDAD LABORAL PARA LA SEÑORA GLADYS QUINTANA VARGAS.
NO SE APORTA INFORME POLICIAL DE ACCIDENTES DE TRÁNSITO IPAT, QUE DEN LUCES DE LAS CIRCUNSTANCIAS DE TIEMPO, MODO Y LUGAR EN LAS QUE OCURRIÓ EL ACCIDENTE O LAS CAUSAS QUE DIERON ORIGEN AL MISMO, ÚNICAMENTE SE APORTA REPORTE DE ACCIDENTE DE TRÁNSITO, EXPEDIDO POR EL DEPARTAMENTO DE POLICÍA DE CUNDINAMARCA. 
 </t>
  </si>
  <si>
    <t xml:space="preserve">NO SE REALIZÓ, CON EL ESCRITO DE DEMANDA SOLICITAN MEDIDA CAUTELAR </t>
  </si>
  <si>
    <t>23215588-38</t>
  </si>
  <si>
    <t xml:space="preserve"> Desde las 00:00 horas del 12/02/2023 hasta las 24:00 horas del 11/02/2024.</t>
  </si>
  <si>
    <t>El conductor del vehículo de placa QFQ341, señor HÉCTOR ANTONIO LÓPEZ RUIZ, 
quedó codificado en el Informe Policial de Accidentes de Tránsito elaborado por 
autoridad competente, bajo la hipótesis 157 – Invasión de carril contrario.</t>
  </si>
  <si>
    <t>no</t>
  </si>
  <si>
    <t>SINIESTRO 128574255  LEGIS APJ32173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</si>
</sst>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cellStyleXfs>
  <cellXfs count="112">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3" fillId="2" borderId="4" xfId="0" applyFont="1" applyFill="1" applyBorder="1" applyAlignment="1" applyProtection="1">
      <alignment horizontal="center" vertical="top"/>
      <protection locked="0"/>
    </xf>
    <xf numFmtId="0" fontId="0" fillId="0" borderId="1" xfId="0" applyBorder="1" applyAlignment="1">
      <alignment horizontal="justify" vertical="top" wrapText="1"/>
    </xf>
    <xf numFmtId="15" fontId="0" fillId="7" borderId="1" xfId="0" applyNumberFormat="1" applyFill="1" applyBorder="1" applyAlignment="1">
      <alignment horizontal="justify" vertical="top" wrapText="1"/>
    </xf>
    <xf numFmtId="0" fontId="0" fillId="7" borderId="1" xfId="0" applyFill="1" applyBorder="1" applyAlignment="1">
      <alignment horizontal="justify" vertical="top" wrapText="1"/>
    </xf>
    <xf numFmtId="0" fontId="0" fillId="0" borderId="1" xfId="0" applyBorder="1" applyAlignment="1">
      <alignment horizontal="justify" vertical="top" wrapText="1"/>
    </xf>
    <xf numFmtId="0" fontId="7" fillId="0" borderId="1" xfId="3" applyBorder="1" applyAlignment="1">
      <alignment horizontal="justify" vertical="top" wrapText="1"/>
    </xf>
    <xf numFmtId="0" fontId="0" fillId="0" borderId="1" xfId="0" applyBorder="1" applyAlignment="1">
      <alignment horizontal="justify" vertical="top"/>
    </xf>
    <xf numFmtId="0" fontId="0" fillId="0" borderId="2" xfId="0" applyBorder="1" applyAlignment="1">
      <alignment horizontal="justify" vertical="top" wrapText="1"/>
    </xf>
    <xf numFmtId="0" fontId="0" fillId="0" borderId="3" xfId="0" applyBorder="1" applyAlignment="1">
      <alignment horizontal="justify" vertical="top" wrapText="1"/>
    </xf>
    <xf numFmtId="14" fontId="0" fillId="0" borderId="1" xfId="0" applyNumberFormat="1" applyBorder="1" applyAlignment="1">
      <alignment horizontal="justify" vertical="top"/>
    </xf>
    <xf numFmtId="0" fontId="0" fillId="7" borderId="1" xfId="0" applyFill="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3" fillId="2" borderId="6" xfId="0" applyFont="1" applyFill="1" applyBorder="1" applyAlignment="1">
      <alignment horizontal="center" vertical="top"/>
    </xf>
    <xf numFmtId="0" fontId="0" fillId="0" borderId="2" xfId="0" applyBorder="1" applyAlignment="1">
      <alignment horizontal="justify" vertical="top"/>
    </xf>
    <xf numFmtId="0" fontId="0" fillId="0" borderId="3" xfId="0" applyBorder="1" applyAlignment="1">
      <alignment horizontal="justify" vertical="top"/>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2" fillId="7" borderId="1" xfId="0" applyFont="1" applyFill="1" applyBorder="1" applyAlignment="1">
      <alignment horizontal="justify" vertical="top" wrapText="1"/>
    </xf>
    <xf numFmtId="3" fontId="0" fillId="0" borderId="1" xfId="0" applyNumberFormat="1" applyBorder="1" applyAlignment="1">
      <alignment horizontal="justify" vertical="top"/>
    </xf>
    <xf numFmtId="0" fontId="6" fillId="7" borderId="1" xfId="0" applyFont="1" applyFill="1" applyBorder="1" applyAlignment="1">
      <alignment horizontal="justify" vertical="top" wrapText="1"/>
    </xf>
    <xf numFmtId="0" fontId="6" fillId="7" borderId="1" xfId="0" applyFont="1" applyFill="1" applyBorder="1" applyAlignment="1">
      <alignment horizontal="justify" vertical="top"/>
    </xf>
    <xf numFmtId="0" fontId="3" fillId="2" borderId="4" xfId="0" applyFont="1" applyFill="1" applyBorder="1" applyAlignment="1">
      <alignment horizontal="center" vertical="top"/>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center"/>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xf numFmtId="0" fontId="2" fillId="8" borderId="1" xfId="0" applyFont="1" applyFill="1" applyBorder="1" applyAlignment="1">
      <alignment horizontal="justify" vertical="top" wrapText="1"/>
    </xf>
    <xf numFmtId="14" fontId="0" fillId="8" borderId="1" xfId="0" applyNumberFormat="1" applyFill="1" applyBorder="1" applyAlignment="1">
      <alignment horizontal="justify" vertical="top" wrapText="1"/>
    </xf>
    <xf numFmtId="0" fontId="0" fillId="8" borderId="1" xfId="0" applyFill="1" applyBorder="1" applyAlignment="1">
      <alignment horizontal="justify" vertical="top" wrapText="1"/>
    </xf>
  </cellXfs>
  <cellStyles count="4">
    <cellStyle name="Hipervínculo" xfId="3" builtinId="8"/>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amisu962@g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1"/>
  <sheetViews>
    <sheetView zoomScale="120" zoomScaleNormal="120" workbookViewId="0">
      <selection activeCell="B4" sqref="B4:C4"/>
    </sheetView>
  </sheetViews>
  <sheetFormatPr baseColWidth="10" defaultColWidth="0" defaultRowHeight="14.5" x14ac:dyDescent="0.35"/>
  <cols>
    <col min="1" max="1" width="53.54296875" style="8" customWidth="1"/>
    <col min="2" max="2" width="55.1796875" style="8" customWidth="1"/>
    <col min="3" max="3" width="19.1796875" style="8" customWidth="1"/>
    <col min="4" max="16384" width="11.453125" style="2" hidden="1"/>
  </cols>
  <sheetData>
    <row r="1" spans="1:3" ht="18.5" x14ac:dyDescent="0.35">
      <c r="A1" s="56" t="s">
        <v>0</v>
      </c>
      <c r="B1" s="56"/>
      <c r="C1" s="56"/>
    </row>
    <row r="2" spans="1:3" x14ac:dyDescent="0.35">
      <c r="A2" s="5" t="s">
        <v>1</v>
      </c>
      <c r="B2" s="59" t="s">
        <v>157</v>
      </c>
      <c r="C2" s="60"/>
    </row>
    <row r="3" spans="1:3" x14ac:dyDescent="0.35">
      <c r="A3" s="5" t="s">
        <v>2</v>
      </c>
      <c r="B3" s="57" t="s">
        <v>158</v>
      </c>
      <c r="C3" s="58"/>
    </row>
    <row r="4" spans="1:3" ht="21" customHeight="1" x14ac:dyDescent="0.35">
      <c r="A4" s="5" t="s">
        <v>3</v>
      </c>
      <c r="B4" s="50" t="s">
        <v>159</v>
      </c>
      <c r="C4" s="58"/>
    </row>
    <row r="5" spans="1:3" ht="78.75" customHeight="1" x14ac:dyDescent="0.35">
      <c r="A5" s="5" t="s">
        <v>4</v>
      </c>
      <c r="B5" s="50" t="s">
        <v>167</v>
      </c>
      <c r="C5" s="58"/>
    </row>
    <row r="6" spans="1:3" x14ac:dyDescent="0.35">
      <c r="A6" s="5" t="s">
        <v>5</v>
      </c>
      <c r="B6" s="49" t="s">
        <v>121</v>
      </c>
      <c r="C6" s="49"/>
    </row>
    <row r="7" spans="1:3" x14ac:dyDescent="0.35">
      <c r="A7" s="27" t="s">
        <v>6</v>
      </c>
      <c r="B7" s="57" t="s">
        <v>152</v>
      </c>
      <c r="C7" s="58"/>
    </row>
    <row r="8" spans="1:3" ht="23.15" customHeight="1" x14ac:dyDescent="0.35">
      <c r="A8" s="28" t="s">
        <v>137</v>
      </c>
      <c r="B8" s="49" t="s">
        <v>160</v>
      </c>
      <c r="C8" s="49"/>
    </row>
    <row r="9" spans="1:3" x14ac:dyDescent="0.35">
      <c r="A9" s="28" t="s">
        <v>131</v>
      </c>
      <c r="B9" s="62">
        <v>20738183</v>
      </c>
      <c r="C9" s="49"/>
    </row>
    <row r="10" spans="1:3" x14ac:dyDescent="0.35">
      <c r="A10" s="28" t="s">
        <v>7</v>
      </c>
      <c r="B10" s="47" t="s">
        <v>161</v>
      </c>
      <c r="C10" s="47"/>
    </row>
    <row r="11" spans="1:3" ht="30" customHeight="1" x14ac:dyDescent="0.35">
      <c r="A11" s="29" t="s">
        <v>8</v>
      </c>
      <c r="B11" s="47" t="s">
        <v>164</v>
      </c>
      <c r="C11" s="47"/>
    </row>
    <row r="12" spans="1:3" ht="30" customHeight="1" x14ac:dyDescent="0.35">
      <c r="A12" s="5" t="s">
        <v>9</v>
      </c>
      <c r="B12" s="48" t="s">
        <v>162</v>
      </c>
      <c r="C12" s="47"/>
    </row>
    <row r="13" spans="1:3" x14ac:dyDescent="0.35">
      <c r="A13" s="5" t="s">
        <v>10</v>
      </c>
      <c r="B13" s="8" t="s">
        <v>165</v>
      </c>
    </row>
    <row r="14" spans="1:3" x14ac:dyDescent="0.35">
      <c r="A14" s="5" t="s">
        <v>11</v>
      </c>
      <c r="B14" s="49" t="s">
        <v>163</v>
      </c>
      <c r="C14" s="49"/>
    </row>
    <row r="15" spans="1:3" x14ac:dyDescent="0.35">
      <c r="A15" s="5" t="s">
        <v>144</v>
      </c>
      <c r="B15" s="49">
        <v>58</v>
      </c>
      <c r="C15" s="49"/>
    </row>
    <row r="16" spans="1:3" x14ac:dyDescent="0.35">
      <c r="A16" s="5" t="s">
        <v>12</v>
      </c>
      <c r="B16" s="49" t="s">
        <v>164</v>
      </c>
      <c r="C16" s="49"/>
    </row>
    <row r="17" spans="1:3" ht="15" customHeight="1" x14ac:dyDescent="0.35">
      <c r="A17" s="5" t="s">
        <v>13</v>
      </c>
      <c r="B17" s="49" t="s">
        <v>164</v>
      </c>
      <c r="C17" s="49"/>
    </row>
    <row r="18" spans="1:3" x14ac:dyDescent="0.35">
      <c r="A18" s="5" t="s">
        <v>15</v>
      </c>
      <c r="B18" s="8" t="s">
        <v>168</v>
      </c>
    </row>
    <row r="19" spans="1:3" ht="18.75" customHeight="1" x14ac:dyDescent="0.35">
      <c r="A19" s="5" t="s">
        <v>16</v>
      </c>
      <c r="B19" s="47" t="s">
        <v>168</v>
      </c>
      <c r="C19" s="47"/>
    </row>
    <row r="20" spans="1:3" x14ac:dyDescent="0.35">
      <c r="A20" s="5" t="s">
        <v>132</v>
      </c>
      <c r="B20" s="49" t="s">
        <v>166</v>
      </c>
      <c r="C20" s="49"/>
    </row>
    <row r="21" spans="1:3" ht="17.25" customHeight="1" x14ac:dyDescent="0.35">
      <c r="A21" s="5" t="s">
        <v>17</v>
      </c>
      <c r="B21" s="50" t="s">
        <v>110</v>
      </c>
      <c r="C21" s="51"/>
    </row>
    <row r="22" spans="1:3" ht="17.25" hidden="1" customHeight="1" x14ac:dyDescent="0.35">
      <c r="A22" s="5"/>
      <c r="B22" s="44"/>
      <c r="C22" s="44"/>
    </row>
    <row r="23" spans="1:3" x14ac:dyDescent="0.35">
      <c r="A23" s="109" t="s">
        <v>19</v>
      </c>
      <c r="B23" s="110">
        <v>45106</v>
      </c>
      <c r="C23" s="111"/>
    </row>
    <row r="24" spans="1:3" x14ac:dyDescent="0.35">
      <c r="A24" s="28" t="s">
        <v>20</v>
      </c>
      <c r="B24" s="45" t="s">
        <v>173</v>
      </c>
      <c r="C24" s="46"/>
    </row>
    <row r="25" spans="1:3" x14ac:dyDescent="0.35">
      <c r="A25" s="28" t="s">
        <v>21</v>
      </c>
      <c r="B25" s="45" t="s">
        <v>173</v>
      </c>
      <c r="C25" s="46"/>
    </row>
    <row r="26" spans="1:3" x14ac:dyDescent="0.35">
      <c r="A26" s="61" t="s">
        <v>146</v>
      </c>
      <c r="B26" s="63" t="s">
        <v>172</v>
      </c>
      <c r="C26" s="64"/>
    </row>
    <row r="27" spans="1:3" x14ac:dyDescent="0.35">
      <c r="A27" s="61"/>
      <c r="B27" s="64"/>
      <c r="C27" s="64"/>
    </row>
    <row r="28" spans="1:3" ht="249" customHeight="1" x14ac:dyDescent="0.35">
      <c r="A28" s="61"/>
      <c r="B28" s="64"/>
      <c r="C28" s="64"/>
    </row>
    <row r="29" spans="1:3" x14ac:dyDescent="0.35">
      <c r="A29" s="28" t="s">
        <v>23</v>
      </c>
      <c r="B29" s="53" t="s">
        <v>169</v>
      </c>
      <c r="C29" s="53"/>
    </row>
    <row r="30" spans="1:3" x14ac:dyDescent="0.35">
      <c r="A30" s="28" t="s">
        <v>24</v>
      </c>
      <c r="B30" s="53" t="s">
        <v>169</v>
      </c>
      <c r="C30" s="53"/>
    </row>
    <row r="31" spans="1:3" x14ac:dyDescent="0.35">
      <c r="A31" s="28" t="s">
        <v>25</v>
      </c>
      <c r="B31" s="53" t="s">
        <v>170</v>
      </c>
      <c r="C31" s="53"/>
    </row>
    <row r="32" spans="1:3" x14ac:dyDescent="0.35">
      <c r="A32" s="28" t="s">
        <v>133</v>
      </c>
      <c r="B32" s="53" t="s">
        <v>171</v>
      </c>
      <c r="C32" s="53"/>
    </row>
    <row r="33" spans="1:3" x14ac:dyDescent="0.35">
      <c r="A33" s="28" t="s">
        <v>26</v>
      </c>
      <c r="B33" s="54">
        <v>45265</v>
      </c>
      <c r="C33" s="55"/>
    </row>
    <row r="34" spans="1:3" x14ac:dyDescent="0.35">
      <c r="A34" s="5" t="s">
        <v>27</v>
      </c>
      <c r="B34" s="52">
        <v>45258</v>
      </c>
      <c r="C34" s="52"/>
    </row>
    <row r="35" spans="1:3" ht="43.5" x14ac:dyDescent="0.35">
      <c r="A35" s="5" t="s">
        <v>134</v>
      </c>
      <c r="B35" s="52">
        <v>44943</v>
      </c>
      <c r="C35" s="49"/>
    </row>
    <row r="38" spans="1:3" ht="15" customHeight="1" x14ac:dyDescent="0.35"/>
    <row r="39" spans="1:3" ht="15" customHeight="1" x14ac:dyDescent="0.35"/>
    <row r="46" spans="1:3" ht="15" customHeight="1" x14ac:dyDescent="0.35"/>
    <row r="51" spans="6:6" ht="18" customHeight="1" x14ac:dyDescent="0.35"/>
    <row r="54" spans="6:6" x14ac:dyDescent="0.35">
      <c r="F54" s="4"/>
    </row>
    <row r="55" spans="6:6" x14ac:dyDescent="0.35">
      <c r="F55" s="4"/>
    </row>
    <row r="56" spans="6:6" x14ac:dyDescent="0.35">
      <c r="F56" s="4"/>
    </row>
    <row r="67" ht="36" customHeight="1" x14ac:dyDescent="0.35"/>
    <row r="79" ht="33.75" customHeight="1" x14ac:dyDescent="0.35"/>
    <row r="80" ht="33.75" customHeight="1" x14ac:dyDescent="0.35"/>
    <row r="81" ht="33.75" customHeight="1" x14ac:dyDescent="0.35"/>
  </sheetData>
  <dataConsolidate/>
  <mergeCells count="31">
    <mergeCell ref="B29:C29"/>
    <mergeCell ref="A1:C1"/>
    <mergeCell ref="B20:C20"/>
    <mergeCell ref="B7:C7"/>
    <mergeCell ref="B19:C19"/>
    <mergeCell ref="B2:C2"/>
    <mergeCell ref="B3:C3"/>
    <mergeCell ref="B4:C4"/>
    <mergeCell ref="B5:C5"/>
    <mergeCell ref="A26:A28"/>
    <mergeCell ref="B6:C6"/>
    <mergeCell ref="B8:C8"/>
    <mergeCell ref="B9:C9"/>
    <mergeCell ref="B10:C10"/>
    <mergeCell ref="B26:C28"/>
    <mergeCell ref="B25:C25"/>
    <mergeCell ref="B35:C35"/>
    <mergeCell ref="B34:C34"/>
    <mergeCell ref="B32:C32"/>
    <mergeCell ref="B31:C31"/>
    <mergeCell ref="B30:C30"/>
    <mergeCell ref="B33:C33"/>
    <mergeCell ref="B24:C24"/>
    <mergeCell ref="B23:C23"/>
    <mergeCell ref="B11:C11"/>
    <mergeCell ref="B12:C12"/>
    <mergeCell ref="B14:C14"/>
    <mergeCell ref="B21:C21"/>
    <mergeCell ref="B15:C15"/>
    <mergeCell ref="B17:C17"/>
    <mergeCell ref="B16:C16"/>
  </mergeCells>
  <hyperlinks>
    <hyperlink ref="B12" r:id="rId1" xr:uid="{50E80126-FCB5-4D69-8685-7363CAD9BDBB}"/>
  </hyperlinks>
  <pageMargins left="0.7" right="0.7" top="0.75" bottom="0.75" header="0.3" footer="0.3"/>
  <pageSetup orientation="portrait" r:id="rId2"/>
  <headerFooter>
    <oddHeader>&amp;C&amp;"Calibri"&amp;10&amp;K000000 Internal&amp;1#_x000D_</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666CA25D-9895-4FFF-8C94-EA211A77A836}">
          <x14:formula1>
            <xm:f>Hoja2!$I$1:$I$7</xm:f>
          </x14:formula1>
          <xm:sqref>B21:C22</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tabSelected="1" zoomScale="85" zoomScaleNormal="85" workbookViewId="0">
      <selection activeCell="B9" sqref="B9:C9"/>
    </sheetView>
  </sheetViews>
  <sheetFormatPr baseColWidth="10" defaultColWidth="0" defaultRowHeight="14.5" x14ac:dyDescent="0.35"/>
  <cols>
    <col min="1" max="1" width="49.81640625" customWidth="1"/>
    <col min="2" max="2" width="31.453125" customWidth="1"/>
    <col min="3" max="3" width="90.1796875" customWidth="1"/>
    <col min="4" max="16384" width="11.453125" hidden="1"/>
  </cols>
  <sheetData>
    <row r="1" spans="1:3" ht="18.5" x14ac:dyDescent="0.35">
      <c r="A1" s="65" t="s">
        <v>28</v>
      </c>
      <c r="B1" s="65"/>
      <c r="C1" s="65"/>
    </row>
    <row r="2" spans="1:3" ht="15.75" customHeight="1" x14ac:dyDescent="0.35">
      <c r="A2" s="20" t="s">
        <v>29</v>
      </c>
      <c r="B2" s="66" t="s">
        <v>178</v>
      </c>
      <c r="C2" s="67"/>
    </row>
    <row r="3" spans="1:3" s="2" customFormat="1" x14ac:dyDescent="0.35">
      <c r="A3" s="5" t="s">
        <v>1</v>
      </c>
      <c r="B3" s="49" t="str">
        <f>'AUTOS  NOTA 322'!B2:C2</f>
        <v>11001310303720230029700</v>
      </c>
      <c r="C3" s="49"/>
    </row>
    <row r="4" spans="1:3" s="2" customFormat="1" x14ac:dyDescent="0.35">
      <c r="A4" s="5" t="s">
        <v>2</v>
      </c>
      <c r="B4" s="49" t="str">
        <f>'AUTOS  NOTA 322'!B3:C3</f>
        <v>JUZGADO 37 CIVIL DEL CIRCUITO DE BOGOTA</v>
      </c>
      <c r="C4" s="49"/>
    </row>
    <row r="5" spans="1:3" s="2" customFormat="1" x14ac:dyDescent="0.35">
      <c r="A5" s="5" t="s">
        <v>3</v>
      </c>
      <c r="B5" s="49" t="str">
        <f>'AUTOS  NOTA 322'!B4:C4</f>
        <v>ALLIANZ SEGUROS S.A</v>
      </c>
      <c r="C5" s="49"/>
    </row>
    <row r="6" spans="1:3" s="2" customFormat="1" x14ac:dyDescent="0.35">
      <c r="A6" s="5" t="s">
        <v>4</v>
      </c>
      <c r="B6" s="49" t="str">
        <f>'AUTOS  NOTA 322'!B5:C5</f>
        <v xml:space="preserve">GLADYS QUINTANA VARGAS (VICTIMA DIRECTA) FN: 21/06/1965
PEDRO ANTONIO MORENO (COMPAÑERO VICTIMA)  FN: 21/05/1963
YEISON STIVE MORENO QUINTANA (HIJO VICTIMA DIRECTA) FN: 12/09/1988
DIANA KATHERINE MORENO QUINTANA (HIJA VICTIMA DIRECTA) FN: 21/06/1992
ELODIA VARGAS DE QUINTANA (MADRE VICTIMA DIRECTA) 2/03/1934
 </v>
      </c>
      <c r="C6" s="49"/>
    </row>
    <row r="7" spans="1:3" s="2" customFormat="1" x14ac:dyDescent="0.35">
      <c r="A7" s="5" t="s">
        <v>5</v>
      </c>
      <c r="B7" s="49" t="str">
        <f>'AUTOS  NOTA 322'!B6:C6</f>
        <v>DEMANDA DIRECTA</v>
      </c>
      <c r="C7" s="49"/>
    </row>
    <row r="8" spans="1:3" s="2" customFormat="1" x14ac:dyDescent="0.35">
      <c r="A8" s="31" t="s">
        <v>118</v>
      </c>
      <c r="B8" s="49" t="str">
        <f>'AUTOS  NOTA 322'!B7:C8</f>
        <v>GLADYS QUINTANA VARGAS</v>
      </c>
      <c r="C8" s="49"/>
    </row>
    <row r="9" spans="1:3" x14ac:dyDescent="0.35">
      <c r="A9" s="20" t="s">
        <v>30</v>
      </c>
      <c r="B9" s="49" t="s">
        <v>174</v>
      </c>
      <c r="C9" s="49"/>
    </row>
    <row r="10" spans="1:3" x14ac:dyDescent="0.35">
      <c r="A10" s="20" t="s">
        <v>22</v>
      </c>
      <c r="B10" s="49" t="s">
        <v>152</v>
      </c>
      <c r="C10" s="49"/>
    </row>
    <row r="11" spans="1:3" x14ac:dyDescent="0.35">
      <c r="A11" s="20" t="s">
        <v>31</v>
      </c>
      <c r="B11" s="80">
        <v>4000000000</v>
      </c>
      <c r="C11" s="81"/>
    </row>
    <row r="12" spans="1:3" x14ac:dyDescent="0.35">
      <c r="A12" s="20" t="s">
        <v>136</v>
      </c>
      <c r="B12" s="80">
        <v>1800000</v>
      </c>
      <c r="C12" s="81"/>
    </row>
    <row r="13" spans="1:3" x14ac:dyDescent="0.35">
      <c r="A13" s="20" t="s">
        <v>32</v>
      </c>
      <c r="B13" s="57" t="s">
        <v>94</v>
      </c>
      <c r="C13" s="58"/>
    </row>
    <row r="14" spans="1:3" x14ac:dyDescent="0.35">
      <c r="A14" s="20" t="s">
        <v>33</v>
      </c>
      <c r="B14" s="47" t="s">
        <v>175</v>
      </c>
      <c r="C14" s="49"/>
    </row>
    <row r="15" spans="1:3" x14ac:dyDescent="0.35">
      <c r="A15" s="20" t="s">
        <v>34</v>
      </c>
      <c r="B15" s="49" t="s">
        <v>35</v>
      </c>
      <c r="C15" s="49"/>
    </row>
    <row r="16" spans="1:3" x14ac:dyDescent="0.35">
      <c r="A16" s="20" t="s">
        <v>36</v>
      </c>
      <c r="B16" s="49" t="s">
        <v>35</v>
      </c>
      <c r="C16" s="49"/>
    </row>
    <row r="17" spans="1:3" x14ac:dyDescent="0.35">
      <c r="A17" s="82" t="s">
        <v>37</v>
      </c>
      <c r="B17" s="57" t="s">
        <v>38</v>
      </c>
      <c r="C17" s="58"/>
    </row>
    <row r="18" spans="1:3" x14ac:dyDescent="0.35">
      <c r="A18" s="83"/>
      <c r="B18" s="10" t="s">
        <v>39</v>
      </c>
      <c r="C18" s="10" t="s">
        <v>40</v>
      </c>
    </row>
    <row r="19" spans="1:3" x14ac:dyDescent="0.35">
      <c r="A19" s="83"/>
      <c r="B19" s="6" t="s">
        <v>143</v>
      </c>
      <c r="C19" s="6"/>
    </row>
    <row r="20" spans="1:3" x14ac:dyDescent="0.35">
      <c r="A20" s="83"/>
      <c r="B20" s="6"/>
      <c r="C20" s="6"/>
    </row>
    <row r="21" spans="1:3" x14ac:dyDescent="0.35">
      <c r="A21" s="84"/>
      <c r="B21" s="6"/>
      <c r="C21" s="6"/>
    </row>
    <row r="22" spans="1:3" x14ac:dyDescent="0.35">
      <c r="A22" s="20" t="s">
        <v>41</v>
      </c>
      <c r="B22" s="49" t="s">
        <v>45</v>
      </c>
      <c r="C22" s="49"/>
    </row>
    <row r="23" spans="1:3" x14ac:dyDescent="0.35">
      <c r="A23" s="20" t="s">
        <v>42</v>
      </c>
      <c r="B23" s="66" t="s">
        <v>45</v>
      </c>
      <c r="C23" s="67"/>
    </row>
    <row r="24" spans="1:3" x14ac:dyDescent="0.35">
      <c r="A24" s="20" t="s">
        <v>43</v>
      </c>
      <c r="B24" s="49" t="s">
        <v>97</v>
      </c>
      <c r="C24" s="49"/>
    </row>
    <row r="25" spans="1:3" x14ac:dyDescent="0.35">
      <c r="A25" s="20" t="s">
        <v>44</v>
      </c>
      <c r="B25" s="49" t="s">
        <v>45</v>
      </c>
      <c r="C25" s="49"/>
    </row>
    <row r="26" spans="1:3" x14ac:dyDescent="0.35">
      <c r="A26" s="20" t="s">
        <v>46</v>
      </c>
      <c r="B26" s="49" t="s">
        <v>177</v>
      </c>
      <c r="C26" s="49"/>
    </row>
    <row r="27" spans="1:3" x14ac:dyDescent="0.35">
      <c r="A27" s="19" t="s">
        <v>47</v>
      </c>
      <c r="B27" s="49"/>
      <c r="C27" s="49"/>
    </row>
    <row r="28" spans="1:3" x14ac:dyDescent="0.35">
      <c r="A28" s="68" t="s">
        <v>48</v>
      </c>
      <c r="B28" s="68"/>
      <c r="C28" s="68"/>
    </row>
    <row r="29" spans="1:3" x14ac:dyDescent="0.35">
      <c r="A29" s="78" t="s">
        <v>49</v>
      </c>
      <c r="B29" s="79"/>
      <c r="C29" s="11"/>
    </row>
    <row r="30" spans="1:3" x14ac:dyDescent="0.35">
      <c r="A30" s="78" t="s">
        <v>50</v>
      </c>
      <c r="B30" s="79"/>
      <c r="C30" s="11"/>
    </row>
    <row r="31" spans="1:3" x14ac:dyDescent="0.35">
      <c r="A31" s="78" t="s">
        <v>51</v>
      </c>
      <c r="B31" s="79"/>
      <c r="C31" s="12"/>
    </row>
    <row r="32" spans="1:3" x14ac:dyDescent="0.35">
      <c r="A32" s="78" t="s">
        <v>52</v>
      </c>
      <c r="B32" s="79"/>
      <c r="C32" s="11"/>
    </row>
    <row r="33" spans="1:3" x14ac:dyDescent="0.35">
      <c r="A33" s="78" t="s">
        <v>53</v>
      </c>
      <c r="B33" s="79"/>
      <c r="C33" s="11"/>
    </row>
    <row r="34" spans="1:3" x14ac:dyDescent="0.35">
      <c r="A34" s="78" t="s">
        <v>54</v>
      </c>
      <c r="B34" s="79"/>
      <c r="C34" s="13"/>
    </row>
    <row r="35" spans="1:3" x14ac:dyDescent="0.35">
      <c r="A35" s="69" t="s">
        <v>55</v>
      </c>
      <c r="B35" s="70"/>
      <c r="C35" s="14"/>
    </row>
    <row r="36" spans="1:3" x14ac:dyDescent="0.35">
      <c r="A36" s="69" t="s">
        <v>56</v>
      </c>
      <c r="B36" s="70"/>
      <c r="C36" s="15"/>
    </row>
    <row r="37" spans="1:3" x14ac:dyDescent="0.35">
      <c r="A37" s="71" t="s">
        <v>57</v>
      </c>
      <c r="B37" s="72"/>
      <c r="C37" s="15"/>
    </row>
    <row r="38" spans="1:3" x14ac:dyDescent="0.35">
      <c r="A38" s="73"/>
      <c r="B38" s="74"/>
      <c r="C38" s="15"/>
    </row>
    <row r="39" spans="1:3" x14ac:dyDescent="0.35">
      <c r="A39" s="75"/>
      <c r="B39" s="76"/>
      <c r="C39" s="15"/>
    </row>
    <row r="40" spans="1:3" x14ac:dyDescent="0.35">
      <c r="A40" s="77" t="s">
        <v>58</v>
      </c>
      <c r="B40" s="77"/>
      <c r="C40" s="77"/>
    </row>
    <row r="41" spans="1:3" x14ac:dyDescent="0.35">
      <c r="A41" s="17" t="s">
        <v>59</v>
      </c>
      <c r="B41" s="18"/>
      <c r="C41" s="15"/>
    </row>
    <row r="42" spans="1:3" x14ac:dyDescent="0.35">
      <c r="A42" s="69" t="s">
        <v>60</v>
      </c>
      <c r="B42" s="70"/>
      <c r="C42" s="15"/>
    </row>
    <row r="43" spans="1:3" ht="43.5" x14ac:dyDescent="0.35">
      <c r="A43" s="69" t="s">
        <v>61</v>
      </c>
      <c r="B43" s="70"/>
      <c r="C43" s="14" t="s">
        <v>176</v>
      </c>
    </row>
    <row r="44" spans="1:3" x14ac:dyDescent="0.35">
      <c r="A44" s="17" t="s">
        <v>62</v>
      </c>
      <c r="B44" s="18"/>
      <c r="C44" s="14"/>
    </row>
    <row r="45" spans="1:3" x14ac:dyDescent="0.35">
      <c r="A45" s="17" t="s">
        <v>63</v>
      </c>
      <c r="B45" s="18"/>
      <c r="C45" s="15"/>
    </row>
    <row r="46" spans="1:3" x14ac:dyDescent="0.35">
      <c r="A46" s="69" t="s">
        <v>64</v>
      </c>
      <c r="B46" s="70"/>
      <c r="C46" s="15"/>
    </row>
    <row r="47" spans="1:3" x14ac:dyDescent="0.35">
      <c r="A47" s="17" t="s">
        <v>65</v>
      </c>
      <c r="B47" s="16"/>
      <c r="C47" s="15"/>
    </row>
    <row r="48" spans="1:3" x14ac:dyDescent="0.35">
      <c r="A48" s="69" t="s">
        <v>66</v>
      </c>
      <c r="B48" s="70"/>
      <c r="C48" s="15"/>
    </row>
    <row r="49" spans="1:3" x14ac:dyDescent="0.35">
      <c r="A49" s="69" t="s">
        <v>67</v>
      </c>
      <c r="B49" s="70"/>
      <c r="C49" s="15"/>
    </row>
    <row r="50" spans="1:3" x14ac:dyDescent="0.35">
      <c r="A50" s="69" t="s">
        <v>57</v>
      </c>
      <c r="B50" s="70"/>
      <c r="C50" s="15"/>
    </row>
  </sheetData>
  <mergeCells count="41">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 ref="B25:C25"/>
    <mergeCell ref="B26:C26"/>
    <mergeCell ref="B27:C27"/>
    <mergeCell ref="A28:C28"/>
    <mergeCell ref="A49:B49"/>
    <mergeCell ref="A37:B39"/>
    <mergeCell ref="A40:C40"/>
    <mergeCell ref="A42:B42"/>
    <mergeCell ref="A43:B43"/>
    <mergeCell ref="A31:B31"/>
    <mergeCell ref="A32:B32"/>
    <mergeCell ref="A33:B33"/>
    <mergeCell ref="A36:B36"/>
    <mergeCell ref="A1:C1"/>
    <mergeCell ref="B9:C9"/>
    <mergeCell ref="B10:C10"/>
    <mergeCell ref="B13:C13"/>
    <mergeCell ref="B14:C14"/>
    <mergeCell ref="B3:C3"/>
    <mergeCell ref="B4:C4"/>
    <mergeCell ref="B5:C5"/>
    <mergeCell ref="B6:C6"/>
    <mergeCell ref="B7:C7"/>
    <mergeCell ref="B2:C2"/>
    <mergeCell ref="B8:C8"/>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44"/>
  <sheetViews>
    <sheetView topLeftCell="A2" zoomScale="130" zoomScaleNormal="130" workbookViewId="0">
      <selection activeCell="B6" sqref="B6:C6"/>
    </sheetView>
  </sheetViews>
  <sheetFormatPr baseColWidth="10" defaultColWidth="0" defaultRowHeight="14.5" x14ac:dyDescent="0.35"/>
  <cols>
    <col min="1" max="1" width="41.81640625" customWidth="1"/>
    <col min="2" max="2" width="35.453125" customWidth="1"/>
    <col min="3" max="3" width="54.81640625" customWidth="1"/>
    <col min="4" max="8" width="11.453125" hidden="1" customWidth="1"/>
    <col min="9" max="9" width="12" hidden="1" customWidth="1"/>
    <col min="10" max="16384" width="11.453125" hidden="1"/>
  </cols>
  <sheetData>
    <row r="1" spans="1:9" ht="18.5" x14ac:dyDescent="0.35">
      <c r="A1" s="65" t="s">
        <v>68</v>
      </c>
      <c r="B1" s="65"/>
      <c r="C1" s="65"/>
    </row>
    <row r="2" spans="1:9" ht="15" customHeight="1" x14ac:dyDescent="0.35">
      <c r="A2" s="35" t="s">
        <v>29</v>
      </c>
      <c r="B2" s="89" t="str">
        <f>'AUTOS NOTA 321'!B2:C2</f>
        <v>SINIESTRO 128574255  LEGIS APJ32173</v>
      </c>
      <c r="C2" s="90"/>
    </row>
    <row r="3" spans="1:9" x14ac:dyDescent="0.35">
      <c r="A3" s="36" t="s">
        <v>1</v>
      </c>
      <c r="B3" s="93" t="str">
        <f>'AUTOS  NOTA 322'!B2:C2</f>
        <v>11001310303720230029700</v>
      </c>
      <c r="C3" s="93"/>
    </row>
    <row r="4" spans="1:9" x14ac:dyDescent="0.35">
      <c r="A4" s="36" t="s">
        <v>2</v>
      </c>
      <c r="B4" s="93" t="str">
        <f>'AUTOS  NOTA 322'!B3:C3</f>
        <v>JUZGADO 37 CIVIL DEL CIRCUITO DE BOGOTA</v>
      </c>
      <c r="C4" s="93"/>
    </row>
    <row r="5" spans="1:9" x14ac:dyDescent="0.35">
      <c r="A5" s="36" t="s">
        <v>3</v>
      </c>
      <c r="B5" s="93" t="str">
        <f>'AUTOS  NOTA 322'!B4:C4</f>
        <v>ALLIANZ SEGUROS S.A</v>
      </c>
      <c r="C5" s="93"/>
    </row>
    <row r="6" spans="1:9" ht="15" customHeight="1" x14ac:dyDescent="0.35">
      <c r="A6" s="36" t="s">
        <v>4</v>
      </c>
      <c r="B6" s="93" t="str">
        <f>'AUTOS  NOTA 322'!B5:C5</f>
        <v xml:space="preserve">GLADYS QUINTANA VARGAS (VICTIMA DIRECTA) FN: 21/06/1965
PEDRO ANTONIO MORENO (COMPAÑERO VICTIMA)  FN: 21/05/1963
YEISON STIVE MORENO QUINTANA (HIJO VICTIMA DIRECTA) FN: 12/09/1988
DIANA KATHERINE MORENO QUINTANA (HIJA VICTIMA DIRECTA) FN: 21/06/1992
ELODIA VARGAS DE QUINTANA (MADRE VICTIMA DIRECTA) 2/03/1934
 </v>
      </c>
      <c r="C6" s="93"/>
    </row>
    <row r="7" spans="1:9" x14ac:dyDescent="0.35">
      <c r="A7" s="36" t="s">
        <v>5</v>
      </c>
      <c r="B7" s="93" t="str">
        <f>'AUTOS  NOTA 322'!B6:C6</f>
        <v>DEMANDA DIRECTA</v>
      </c>
      <c r="C7" s="93"/>
    </row>
    <row r="8" spans="1:9" x14ac:dyDescent="0.35">
      <c r="A8" s="38" t="s">
        <v>118</v>
      </c>
      <c r="B8" s="93" t="str">
        <f>'AUTOS  NOTA 322'!B7:C8</f>
        <v>GLADYS QUINTANA VARGAS</v>
      </c>
      <c r="C8" s="93"/>
    </row>
    <row r="9" spans="1:9" ht="29" x14ac:dyDescent="0.35">
      <c r="A9" s="36" t="s">
        <v>69</v>
      </c>
      <c r="B9" s="87">
        <f>SUM(C11,C12,C14,C15,C17)</f>
        <v>0</v>
      </c>
      <c r="C9" s="88"/>
    </row>
    <row r="10" spans="1:9" x14ac:dyDescent="0.35">
      <c r="A10" s="94" t="s">
        <v>70</v>
      </c>
      <c r="B10" s="91" t="s">
        <v>71</v>
      </c>
      <c r="C10" s="92"/>
    </row>
    <row r="11" spans="1:9" x14ac:dyDescent="0.35">
      <c r="A11" s="94"/>
      <c r="B11" s="37" t="s">
        <v>72</v>
      </c>
      <c r="C11" s="32"/>
    </row>
    <row r="12" spans="1:9" x14ac:dyDescent="0.35">
      <c r="A12" s="94"/>
      <c r="B12" s="37" t="s">
        <v>73</v>
      </c>
      <c r="C12" s="32"/>
    </row>
    <row r="13" spans="1:9" x14ac:dyDescent="0.35">
      <c r="A13" s="94"/>
      <c r="B13" s="91"/>
      <c r="C13" s="92"/>
    </row>
    <row r="14" spans="1:9" x14ac:dyDescent="0.35">
      <c r="A14" s="94"/>
      <c r="B14" s="37" t="s">
        <v>115</v>
      </c>
      <c r="C14" s="40"/>
    </row>
    <row r="15" spans="1:9" x14ac:dyDescent="0.35">
      <c r="A15" s="94"/>
      <c r="B15" s="37" t="s">
        <v>116</v>
      </c>
      <c r="C15" s="40"/>
      <c r="E15" t="s">
        <v>75</v>
      </c>
      <c r="F15" s="22">
        <v>0.7</v>
      </c>
    </row>
    <row r="16" spans="1:9" x14ac:dyDescent="0.35">
      <c r="A16" s="94"/>
      <c r="B16" s="91" t="s">
        <v>76</v>
      </c>
      <c r="C16" s="92"/>
      <c r="E16" t="s">
        <v>77</v>
      </c>
      <c r="F16" s="23">
        <v>0.3</v>
      </c>
      <c r="I16" s="25"/>
    </row>
    <row r="17" spans="1:9" x14ac:dyDescent="0.35">
      <c r="A17" s="94"/>
      <c r="B17" s="37"/>
      <c r="C17" s="41"/>
      <c r="F17" s="26"/>
      <c r="I17" s="25"/>
    </row>
    <row r="18" spans="1:9" ht="23.25" customHeight="1" x14ac:dyDescent="0.35">
      <c r="A18" s="39" t="s">
        <v>78</v>
      </c>
      <c r="B18" s="89" t="s">
        <v>75</v>
      </c>
      <c r="C18" s="90"/>
    </row>
    <row r="19" spans="1:9" ht="58" x14ac:dyDescent="0.35">
      <c r="A19" s="36" t="s">
        <v>80</v>
      </c>
      <c r="B19" s="101"/>
      <c r="C19" s="102"/>
    </row>
    <row r="20" spans="1:9" ht="15" customHeight="1" x14ac:dyDescent="0.35">
      <c r="A20" s="21" t="s">
        <v>81</v>
      </c>
      <c r="B20" s="98">
        <f>((C22+C23+C25+C26+C30+C28+C32+C34+C29+C33)-C37)*C36*C38</f>
        <v>160000000</v>
      </c>
      <c r="C20" s="98"/>
    </row>
    <row r="21" spans="1:9" x14ac:dyDescent="0.35">
      <c r="A21" s="7" t="s">
        <v>82</v>
      </c>
      <c r="B21" s="103" t="s">
        <v>71</v>
      </c>
      <c r="C21" s="104"/>
    </row>
    <row r="22" spans="1:9" x14ac:dyDescent="0.35">
      <c r="A22" s="85"/>
      <c r="B22" s="37" t="s">
        <v>72</v>
      </c>
      <c r="C22" s="32">
        <v>10000000</v>
      </c>
    </row>
    <row r="23" spans="1:9" x14ac:dyDescent="0.35">
      <c r="A23" s="86"/>
      <c r="B23" s="37" t="s">
        <v>73</v>
      </c>
      <c r="C23" s="32">
        <v>0</v>
      </c>
    </row>
    <row r="24" spans="1:9" x14ac:dyDescent="0.35">
      <c r="A24" s="86"/>
      <c r="B24" s="91" t="s">
        <v>74</v>
      </c>
      <c r="C24" s="92"/>
    </row>
    <row r="25" spans="1:9" x14ac:dyDescent="0.35">
      <c r="A25" s="86"/>
      <c r="B25" s="37" t="s">
        <v>115</v>
      </c>
      <c r="C25" s="32"/>
    </row>
    <row r="26" spans="1:9" ht="29.15" customHeight="1" x14ac:dyDescent="0.35">
      <c r="A26" s="86"/>
      <c r="B26" s="37" t="s">
        <v>117</v>
      </c>
      <c r="C26" s="32">
        <v>0</v>
      </c>
    </row>
    <row r="27" spans="1:9" x14ac:dyDescent="0.35">
      <c r="A27" s="86"/>
      <c r="B27" s="91" t="s">
        <v>147</v>
      </c>
      <c r="C27" s="92"/>
    </row>
    <row r="28" spans="1:9" x14ac:dyDescent="0.35">
      <c r="A28" s="86"/>
      <c r="B28" s="37" t="s">
        <v>156</v>
      </c>
      <c r="C28" s="32">
        <v>100000000</v>
      </c>
    </row>
    <row r="29" spans="1:9" x14ac:dyDescent="0.35">
      <c r="A29" s="86"/>
      <c r="B29" s="37" t="s">
        <v>72</v>
      </c>
      <c r="C29" s="32">
        <v>0</v>
      </c>
    </row>
    <row r="30" spans="1:9" x14ac:dyDescent="0.35">
      <c r="A30" s="86"/>
      <c r="B30" s="37" t="s">
        <v>73</v>
      </c>
      <c r="C30" s="32">
        <v>0</v>
      </c>
    </row>
    <row r="31" spans="1:9" x14ac:dyDescent="0.35">
      <c r="A31" s="86"/>
      <c r="B31" s="91" t="s">
        <v>148</v>
      </c>
      <c r="C31" s="92"/>
    </row>
    <row r="32" spans="1:9" x14ac:dyDescent="0.35">
      <c r="A32" s="86"/>
      <c r="B32" s="37" t="s">
        <v>130</v>
      </c>
      <c r="C32" s="32">
        <v>50000000</v>
      </c>
    </row>
    <row r="33" spans="1:3" x14ac:dyDescent="0.35">
      <c r="A33" s="86"/>
      <c r="B33" s="37" t="s">
        <v>72</v>
      </c>
      <c r="C33" s="32">
        <v>0</v>
      </c>
    </row>
    <row r="34" spans="1:3" x14ac:dyDescent="0.35">
      <c r="A34" s="86"/>
      <c r="B34" s="37" t="s">
        <v>73</v>
      </c>
      <c r="C34" s="32">
        <v>0</v>
      </c>
    </row>
    <row r="35" spans="1:3" x14ac:dyDescent="0.35">
      <c r="A35" s="86"/>
      <c r="B35" s="91" t="s">
        <v>135</v>
      </c>
      <c r="C35" s="92"/>
    </row>
    <row r="36" spans="1:3" x14ac:dyDescent="0.35">
      <c r="A36" s="86"/>
      <c r="B36" s="37" t="s">
        <v>151</v>
      </c>
      <c r="C36" s="33">
        <v>1</v>
      </c>
    </row>
    <row r="37" spans="1:3" x14ac:dyDescent="0.35">
      <c r="A37" s="86"/>
      <c r="B37" s="37" t="s">
        <v>136</v>
      </c>
      <c r="C37" s="34"/>
    </row>
    <row r="38" spans="1:3" x14ac:dyDescent="0.35">
      <c r="A38" s="86"/>
      <c r="B38" s="37" t="s">
        <v>154</v>
      </c>
      <c r="C38" s="33">
        <v>1</v>
      </c>
    </row>
    <row r="39" spans="1:3" x14ac:dyDescent="0.35">
      <c r="A39" s="24" t="s">
        <v>83</v>
      </c>
      <c r="B39" s="98">
        <f>IFERROR(B20*(VLOOKUP(B18,E15:F17,2,0)),16666)</f>
        <v>112000000</v>
      </c>
      <c r="C39" s="98"/>
    </row>
    <row r="40" spans="1:3" ht="93" customHeight="1" x14ac:dyDescent="0.35">
      <c r="A40" s="36" t="s">
        <v>149</v>
      </c>
      <c r="B40" s="99"/>
      <c r="C40" s="100"/>
    </row>
    <row r="41" spans="1:3" ht="211.5" customHeight="1" x14ac:dyDescent="0.35">
      <c r="A41" s="36" t="s">
        <v>84</v>
      </c>
      <c r="B41" s="96"/>
      <c r="C41" s="97"/>
    </row>
    <row r="42" spans="1:3" ht="26.15" customHeight="1" x14ac:dyDescent="0.35">
      <c r="A42" s="43" t="s">
        <v>140</v>
      </c>
      <c r="B42" s="43"/>
      <c r="C42" s="43"/>
    </row>
    <row r="43" spans="1:3" x14ac:dyDescent="0.35">
      <c r="A43" s="42" t="s">
        <v>141</v>
      </c>
      <c r="B43" s="95"/>
      <c r="C43" s="95"/>
    </row>
    <row r="44" spans="1:3" ht="41.15" customHeight="1" x14ac:dyDescent="0.35">
      <c r="A44" s="42" t="s">
        <v>139</v>
      </c>
      <c r="B44" s="95"/>
      <c r="C44" s="95"/>
    </row>
  </sheetData>
  <sheetProtection algorithmName="SHA-512" hashValue="Y6jm3BzJbbuYepmmD9/3XgP0/2+e/ibB3vzV4hYGrHAhkuvi6ip1SwTuqosUFefckAFp58z48DWwhwSVsK5n2Q==" saltValue="33C4Qfd9ErFF9CIfv4DgmQ==" spinCount="100000" sheet="1" selectLockedCells="1"/>
  <mergeCells count="27">
    <mergeCell ref="B43:C43"/>
    <mergeCell ref="B44:C44"/>
    <mergeCell ref="B41:C41"/>
    <mergeCell ref="B18:C18"/>
    <mergeCell ref="B20:C20"/>
    <mergeCell ref="B40:C40"/>
    <mergeCell ref="B31:C31"/>
    <mergeCell ref="B35:C35"/>
    <mergeCell ref="B39:C39"/>
    <mergeCell ref="B27:C27"/>
    <mergeCell ref="B19:C19"/>
    <mergeCell ref="B21:C21"/>
    <mergeCell ref="B24:C24"/>
    <mergeCell ref="A22:A38"/>
    <mergeCell ref="B9:C9"/>
    <mergeCell ref="A1:C1"/>
    <mergeCell ref="B2:C2"/>
    <mergeCell ref="B16:C16"/>
    <mergeCell ref="B3:C3"/>
    <mergeCell ref="B4:C4"/>
    <mergeCell ref="B5:C5"/>
    <mergeCell ref="B6:C6"/>
    <mergeCell ref="B7:C7"/>
    <mergeCell ref="B8:C8"/>
    <mergeCell ref="B10:C10"/>
    <mergeCell ref="B13:C13"/>
    <mergeCell ref="A10:A17"/>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4.5" x14ac:dyDescent="0.3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zoomScale="145" zoomScaleNormal="145" workbookViewId="0">
      <selection activeCell="B10" sqref="B10:C10"/>
    </sheetView>
  </sheetViews>
  <sheetFormatPr baseColWidth="10" defaultColWidth="0" defaultRowHeight="14.5" x14ac:dyDescent="0.35"/>
  <cols>
    <col min="1" max="1" width="37" customWidth="1"/>
    <col min="2" max="2" width="11.453125" customWidth="1"/>
    <col min="3" max="3" width="94.453125" customWidth="1"/>
    <col min="4" max="16384" width="11.453125" hidden="1"/>
  </cols>
  <sheetData>
    <row r="1" spans="1:3" ht="18.5" x14ac:dyDescent="0.35">
      <c r="A1" s="65" t="s">
        <v>85</v>
      </c>
      <c r="B1" s="65"/>
      <c r="C1" s="65"/>
    </row>
    <row r="2" spans="1:3" x14ac:dyDescent="0.35">
      <c r="A2" s="20" t="s">
        <v>29</v>
      </c>
      <c r="B2" s="66" t="str">
        <f>'AUTOS NOTA 324'!B2:C2</f>
        <v>SINIESTRO 128574255  LEGIS APJ32173</v>
      </c>
      <c r="C2" s="67"/>
    </row>
    <row r="3" spans="1:3" x14ac:dyDescent="0.35">
      <c r="A3" s="5" t="s">
        <v>1</v>
      </c>
      <c r="B3" s="49" t="str">
        <f>'AUTOS  NOTA 322'!B2:C2</f>
        <v>11001310303720230029700</v>
      </c>
      <c r="C3" s="49"/>
    </row>
    <row r="4" spans="1:3" x14ac:dyDescent="0.35">
      <c r="A4" s="5" t="s">
        <v>2</v>
      </c>
      <c r="B4" s="49" t="str">
        <f>'AUTOS  NOTA 322'!B3:C3</f>
        <v>JUZGADO 37 CIVIL DEL CIRCUITO DE BOGOTA</v>
      </c>
      <c r="C4" s="49"/>
    </row>
    <row r="5" spans="1:3" x14ac:dyDescent="0.35">
      <c r="A5" s="5" t="s">
        <v>3</v>
      </c>
      <c r="B5" s="49" t="str">
        <f>'AUTOS  NOTA 322'!B4:C4</f>
        <v>ALLIANZ SEGUROS S.A</v>
      </c>
      <c r="C5" s="49"/>
    </row>
    <row r="6" spans="1:3" ht="15" customHeight="1" x14ac:dyDescent="0.35">
      <c r="A6" s="5" t="s">
        <v>4</v>
      </c>
      <c r="B6" s="49" t="str">
        <f>'AUTOS  NOTA 322'!B5:C5</f>
        <v xml:space="preserve">GLADYS QUINTANA VARGAS (VICTIMA DIRECTA) FN: 21/06/1965
PEDRO ANTONIO MORENO (COMPAÑERO VICTIMA)  FN: 21/05/1963
YEISON STIVE MORENO QUINTANA (HIJO VICTIMA DIRECTA) FN: 12/09/1988
DIANA KATHERINE MORENO QUINTANA (HIJA VICTIMA DIRECTA) FN: 21/06/1992
ELODIA VARGAS DE QUINTANA (MADRE VICTIMA DIRECTA) 2/03/1934
 </v>
      </c>
      <c r="C6" s="49"/>
    </row>
    <row r="7" spans="1:3" ht="15" customHeight="1" x14ac:dyDescent="0.35">
      <c r="A7" s="5" t="s">
        <v>5</v>
      </c>
      <c r="B7" s="49" t="str">
        <f>'AUTOS  NOTA 322'!B6:C6</f>
        <v>DEMANDA DIRECTA</v>
      </c>
      <c r="C7" s="49"/>
    </row>
    <row r="8" spans="1:3" ht="15" customHeight="1" x14ac:dyDescent="0.35">
      <c r="A8" s="31" t="s">
        <v>118</v>
      </c>
      <c r="B8" s="49" t="str">
        <f>'AUTOS  NOTA 322'!B7:C8</f>
        <v>GLADYS QUINTANA VARGAS</v>
      </c>
      <c r="C8" s="49"/>
    </row>
    <row r="9" spans="1:3" ht="19" customHeight="1" x14ac:dyDescent="0.35">
      <c r="A9" s="5" t="s">
        <v>119</v>
      </c>
      <c r="B9" s="49" t="s">
        <v>77</v>
      </c>
      <c r="C9" s="49"/>
    </row>
    <row r="10" spans="1:3" x14ac:dyDescent="0.35">
      <c r="A10" s="7" t="s">
        <v>82</v>
      </c>
      <c r="B10" s="107">
        <f>'AUTOS NOTA 324'!B20:C20</f>
        <v>160000000</v>
      </c>
      <c r="C10" s="107"/>
    </row>
    <row r="11" spans="1:3" x14ac:dyDescent="0.35">
      <c r="A11" s="7" t="s">
        <v>138</v>
      </c>
      <c r="B11" s="108">
        <f>'AUTOS NOTA 324'!B39:C39</f>
        <v>112000000</v>
      </c>
      <c r="C11" s="49"/>
    </row>
    <row r="12" spans="1:3" ht="29" x14ac:dyDescent="0.35">
      <c r="A12" s="7" t="s">
        <v>86</v>
      </c>
      <c r="B12" s="105"/>
      <c r="C12" s="106"/>
    </row>
    <row r="13" spans="1:3" ht="43.5" x14ac:dyDescent="0.35">
      <c r="A13" s="5" t="s">
        <v>87</v>
      </c>
      <c r="B13" s="49"/>
      <c r="C13" s="49"/>
    </row>
    <row r="14" spans="1:3" ht="43.5" x14ac:dyDescent="0.35">
      <c r="A14" s="5" t="s">
        <v>88</v>
      </c>
      <c r="B14" s="49"/>
      <c r="C14" s="49"/>
    </row>
    <row r="15" spans="1:3" x14ac:dyDescent="0.35">
      <c r="A15" s="5" t="s">
        <v>89</v>
      </c>
      <c r="B15" s="6"/>
      <c r="C15" s="6"/>
    </row>
    <row r="16" spans="1:3" x14ac:dyDescent="0.35">
      <c r="A16" s="7" t="s">
        <v>90</v>
      </c>
      <c r="B16" s="49"/>
      <c r="C16" s="49"/>
    </row>
    <row r="17" spans="1:3" x14ac:dyDescent="0.35">
      <c r="A17" s="6" t="s">
        <v>91</v>
      </c>
      <c r="B17" s="106"/>
      <c r="C17" s="106"/>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topLeftCell="G1" workbookViewId="0">
      <selection activeCell="P11" sqref="P11"/>
    </sheetView>
  </sheetViews>
  <sheetFormatPr baseColWidth="10" defaultColWidth="11.453125" defaultRowHeight="14.5" x14ac:dyDescent="0.35"/>
  <cols>
    <col min="4" max="4" width="20.1796875" bestFit="1" customWidth="1"/>
    <col min="5" max="5" width="42.81640625" bestFit="1" customWidth="1"/>
    <col min="12" max="12" width="30.54296875" customWidth="1"/>
    <col min="13" max="13" width="16" customWidth="1"/>
  </cols>
  <sheetData>
    <row r="1" spans="1:15" x14ac:dyDescent="0.35">
      <c r="A1" s="9" t="s">
        <v>32</v>
      </c>
      <c r="B1" t="s">
        <v>35</v>
      </c>
      <c r="C1" s="9" t="s">
        <v>37</v>
      </c>
      <c r="D1" s="9" t="s">
        <v>92</v>
      </c>
      <c r="E1" s="3" t="s">
        <v>43</v>
      </c>
      <c r="F1" s="2" t="s">
        <v>75</v>
      </c>
      <c r="G1" s="4">
        <v>0</v>
      </c>
      <c r="H1" t="s">
        <v>13</v>
      </c>
      <c r="I1" t="s">
        <v>93</v>
      </c>
      <c r="K1" t="s">
        <v>120</v>
      </c>
      <c r="L1" s="30" t="s">
        <v>152</v>
      </c>
      <c r="M1" t="s">
        <v>94</v>
      </c>
      <c r="N1" t="s">
        <v>75</v>
      </c>
      <c r="O1" t="s">
        <v>142</v>
      </c>
    </row>
    <row r="2" spans="1:15" x14ac:dyDescent="0.35">
      <c r="A2" t="s">
        <v>94</v>
      </c>
      <c r="B2" t="s">
        <v>45</v>
      </c>
      <c r="C2" t="s">
        <v>95</v>
      </c>
      <c r="D2" s="2" t="s">
        <v>96</v>
      </c>
      <c r="E2" s="1" t="s">
        <v>97</v>
      </c>
      <c r="F2" s="2" t="s">
        <v>79</v>
      </c>
      <c r="G2" s="4">
        <v>0.7</v>
      </c>
      <c r="H2" t="s">
        <v>14</v>
      </c>
      <c r="I2" t="s">
        <v>98</v>
      </c>
      <c r="K2" t="s">
        <v>121</v>
      </c>
      <c r="L2" s="30" t="s">
        <v>122</v>
      </c>
      <c r="M2" t="s">
        <v>99</v>
      </c>
      <c r="N2" t="s">
        <v>77</v>
      </c>
      <c r="O2" t="s">
        <v>45</v>
      </c>
    </row>
    <row r="3" spans="1:15" x14ac:dyDescent="0.35">
      <c r="A3" t="s">
        <v>99</v>
      </c>
      <c r="C3" t="s">
        <v>100</v>
      </c>
      <c r="D3" s="2" t="s">
        <v>101</v>
      </c>
      <c r="E3" s="1" t="s">
        <v>102</v>
      </c>
      <c r="F3" s="2" t="s">
        <v>77</v>
      </c>
      <c r="G3" s="4">
        <v>0.3</v>
      </c>
      <c r="H3" t="s">
        <v>103</v>
      </c>
      <c r="I3" t="s">
        <v>104</v>
      </c>
      <c r="L3" s="30" t="s">
        <v>123</v>
      </c>
      <c r="M3" t="s">
        <v>105</v>
      </c>
      <c r="N3" t="s">
        <v>79</v>
      </c>
    </row>
    <row r="4" spans="1:15" x14ac:dyDescent="0.35">
      <c r="A4" t="s">
        <v>105</v>
      </c>
      <c r="C4" t="s">
        <v>38</v>
      </c>
      <c r="E4" s="1" t="s">
        <v>106</v>
      </c>
      <c r="H4" t="s">
        <v>107</v>
      </c>
      <c r="I4" t="s">
        <v>18</v>
      </c>
      <c r="L4" t="s">
        <v>124</v>
      </c>
    </row>
    <row r="5" spans="1:15" x14ac:dyDescent="0.35">
      <c r="A5" t="s">
        <v>108</v>
      </c>
      <c r="E5" s="1" t="s">
        <v>109</v>
      </c>
      <c r="H5" t="s">
        <v>155</v>
      </c>
      <c r="I5" t="s">
        <v>110</v>
      </c>
      <c r="L5" s="30" t="s">
        <v>125</v>
      </c>
    </row>
    <row r="6" spans="1:15" x14ac:dyDescent="0.35">
      <c r="E6" s="1" t="s">
        <v>111</v>
      </c>
      <c r="I6" t="s">
        <v>112</v>
      </c>
      <c r="L6" s="30" t="s">
        <v>153</v>
      </c>
    </row>
    <row r="7" spans="1:15" x14ac:dyDescent="0.35">
      <c r="E7" s="1" t="s">
        <v>113</v>
      </c>
      <c r="I7" t="s">
        <v>145</v>
      </c>
      <c r="L7" s="30" t="s">
        <v>126</v>
      </c>
    </row>
    <row r="8" spans="1:15" x14ac:dyDescent="0.35">
      <c r="E8" s="1" t="s">
        <v>114</v>
      </c>
      <c r="L8" s="30" t="s">
        <v>147</v>
      </c>
    </row>
    <row r="9" spans="1:15" x14ac:dyDescent="0.35">
      <c r="L9" s="30" t="s">
        <v>127</v>
      </c>
    </row>
    <row r="10" spans="1:15" x14ac:dyDescent="0.35">
      <c r="L10" s="30" t="s">
        <v>128</v>
      </c>
    </row>
    <row r="11" spans="1:15" x14ac:dyDescent="0.35">
      <c r="L11" s="30" t="s">
        <v>129</v>
      </c>
    </row>
    <row r="12" spans="1:15" x14ac:dyDescent="0.35">
      <c r="L12" s="30" t="s">
        <v>130</v>
      </c>
    </row>
    <row r="13" spans="1:15" x14ac:dyDescent="0.35">
      <c r="L13" s="30" t="s">
        <v>150</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TASACION </vt:lpstr>
      <vt:lpstr>AUTOS NOTA 325</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GARCIA QUINTERO, GINA PAOLA (ALLIANZ COLOMBIA)</cp:lastModifiedBy>
  <cp:revision/>
  <dcterms:created xsi:type="dcterms:W3CDTF">2020-12-07T14:41:17Z</dcterms:created>
  <dcterms:modified xsi:type="dcterms:W3CDTF">2023-12-27T19:11:09Z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