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d.docs.live.net/6005b27abb0791d3/Documentos/Docs compartidos HCA/PROCESOS ALLIANZ/BOGOTA/GLADYS QUINTANA VARGAS/"/>
    </mc:Choice>
  </mc:AlternateContent>
  <xr:revisionPtr revIDLastSave="0" documentId="8_{8C4AF198-6730-4407-B3B7-4B0C8A6A8E62}" xr6:coauthVersionLast="47" xr6:coauthVersionMax="47" xr10:uidLastSave="{00000000-0000-0000-0000-000000000000}"/>
  <bookViews>
    <workbookView xWindow="-120" yWindow="-120" windowWidth="29040" windowHeight="1572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9" l="1"/>
  <c r="B3" i="11"/>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7" i="11"/>
  <c r="B2" i="11"/>
  <c r="B10" i="9" l="1"/>
  <c r="B2" i="8" l="1"/>
  <c r="B2" i="9" s="1"/>
  <c r="B8" i="9" l="1"/>
  <c r="B7" i="9"/>
  <c r="B6" i="9"/>
  <c r="B5"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<sst xmlns="http://schemas.openxmlformats.org/spreadsheetml/2006/main" count="331" uniqueCount="220">
  <si>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</si>
  <si>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</si>
  <si>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</si>
  <si>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</si>
  <si>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</si>
  <si>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</si>
  <si>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</si>
  <si>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</si>
  <si>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</si>
  <si>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</si>
  <si>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</si>
  <si>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</si>
  <si>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</si>
  <si>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</si>
  <si>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</si>
  <si>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</si>
  <si>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</si>
  <si>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</si>
  <si>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</si>
  <si>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</si>
  <si>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</si>
  <si>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</si>
  <si>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</si>
  <si>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</si>
  <si>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</si>
  <si>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</si>
  <si>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</si>
  <si>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</si>
  <si>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</si>
  <si>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</si>
  <si>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</si>
  <si>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</si>
  <si>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</si>
  <si>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</si>
  <si>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</si>
  <si>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</si>
  <si>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</si>
  <si>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</si>
  <si>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</si>
  <si>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</si>
  <si>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</si>
  <si>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</si>
  <si>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</si>
  <si>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</si>
  <si>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</si>
  <si>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</si>
  <si>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</si>
  <si>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</si>
  <si>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</si>
  <si>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</si>
  <si>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</si>
  <si>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</si>
  <si>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</si>
  <si>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</si>
  <si>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</si>
  <si>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</si>
  <si>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</si>
  <si>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</si>
  <si>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</si>
  <si>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</si>
  <si>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</si>
  <si>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</si>
  <si>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</si>
  <si>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</si>
  <si>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</si>
  <si>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</si>
  <si>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</si>
  <si>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</si>
  <si>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</si>
  <si>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</si>
  <si>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</si>
  <si>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</si>
  <si>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</si>
  <si>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</si>
  <si>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</si>
  <si>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</si>
  <si>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</si>
  <si>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</si>
  <si>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</si>
  <si>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</si>
  <si>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</si>
  <si>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</si>
  <si>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</si>
  <si>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</si>
  <si>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</si>
  <si>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</si>
  <si>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</si>
  <si>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</si>
  <si>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</si>
  <si>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</si>
  <si>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</si>
  <si>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</si>
  <si>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</si>
  <si>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</si>
  <si>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</si>
  <si>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</si>
  <si>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</si>
  <si>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</si>
  <si>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</si>
  <si>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</si>
  <si>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</si>
  <si>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</si>
  <si>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</si>
  <si>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</si>
  <si>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</si>
  <si>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</si>
  <si>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</si>
  <si>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</si>
  <si>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</si>
  <si>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</si>
  <si>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</si>
  <si>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</si>
  <si>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</si>
  <si>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</si>
  <si>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</si>
  <si>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</si>
  <si>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</si>
  <si>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</si>
  <si>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</si>
  <si>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</si>
  <si>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</si>
  <si>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</si>
  <si>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</si>
  <si>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</si>
  <si>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</si>
  <si>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</si>
  <si>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</si>
  <si>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</si>
  <si>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</si>
  <si>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</si>
  <si>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</si>
  <si>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</si>
  <si>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</si>
  <si>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</si>
  <si>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</si>
  <si>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</si>
  <si>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</si>
  <si>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</si>
  <si>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</si>
  <si>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</si>
  <si>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</si>
  <si>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</si>
  <si>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</si>
  <si>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</si>
  <si>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</si>
  <si>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</si>
  <si>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</si>
  <si>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</si>
  <si>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</si>
  <si>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</si>
  <si>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</si>
  <si>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</si>
  <si>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</si>
  <si>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</si>
  <si>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</si>
  <si>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</si>
  <si>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</si>
  <si>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</si>
  <si>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</si>
  <si>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</si>
  <si>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</si>
  <si>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</si>
  <si>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</si>
  <si>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</si>
  <si>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</si>
  <si>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</si>
  <si>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</si>
  <si>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</si>
  <si>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</si>
  <si>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</si>
  <si>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</si>
  <si>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</si>
  <si>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</si>
  <si>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</si>
  <si>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</si>
  <si>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</si>
  <si>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</si>
  <si>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</si>
  <si>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</si>
  <si>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</si>
  <si>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</si>
  <si>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</si>
  <si>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</si>
  <si>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</si>
  <si>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</si>
  <si>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</si>
  <si>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</si>
  <si>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</si>
  <si>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</si>
  <si>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</si>
  <si>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</si>
  <si>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</si>
  <si>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</si>
  <si>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</si>
  <si>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</si>
  <si>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 xml:space="preserve">COMENTARIOS ABOGADO EXTERNO </t>
  </si>
  <si>
    <t>11001310303720230029700</t>
  </si>
  <si>
    <t>JUZGADO 37 CIVIL DEL CIRCUITO DE BOGOTA</t>
  </si>
  <si>
    <t>ALLIANZ SEGUROS S.A</t>
  </si>
  <si>
    <t xml:space="preserve">"GLADYS QUINTANA VARGAS (VICTIMA DIRECTA) FN: 21/06/1965
PEDRO ANTONIO MORENO (COMPAÑERO VICTIMA)  FN: 21/05/1963
YEISON STIVE MORENO QUINTANA (HIJO VICTIMA DIRECTA) FN: 12/09/1988
DIANA KATHERINE MORENO QUINTANA (HIJA VICTIMA DIRECTA) FN: 21/06/1992
ELODIA VARGAS DE QUINTANA (MADRE VICTIMA DIRECTA) 2/03/1934
 "	</t>
  </si>
  <si>
    <t>GLADYS QUINTANA VARGAS</t>
  </si>
  <si>
    <t xml:space="preserve">FINCA LA ESPERANZA, VEREDA GUASIMAL TENA- CUNDINAMARCA  </t>
  </si>
  <si>
    <t>N/A</t>
  </si>
  <si>
    <t xml:space="preserve">samisu962@gmail.com </t>
  </si>
  <si>
    <t>UNION LIBRE</t>
  </si>
  <si>
    <t>21 DE JUNIO DE 1965</t>
  </si>
  <si>
    <t>3 LESIONADOS // NO SE CUENTA CON IPAT</t>
  </si>
  <si>
    <t xml:space="preserve">NO SE REALIZÓ, CON EL ESCRITO DE DEMANDA SOLICITAN MEDIDA CAUTELAR </t>
  </si>
  <si>
    <t xml:space="preserve">"EL DÍA 29 DE JUNIO DE 2023 APROXIMADAMENTE LAS 3:00 PM EN LA VÍA QUE DE GIRARDOT CONDUCE A MOSQUERA C/MARCA, SE PRESENTÓ UN ACCIDENTE DE TRÁNSITO EN EL CUAL SE VIO INVOLUCRADO EL VEHÍCULO DE PLACAS SZY534 (ASEGURADO) Y EL VEHICULO DE PLACA QFQ-341, OCASIONÁNDOLE GRAVES LESIONES A TRES PERSONAS OCUPANTES DEL VEHICULO QFQ 341, ENTRE ELLAS LA SEÑORA GLADYS QUINTANA VARGAS. 
NO SE APORTA INFORME DEL INSTITUTO DE MEDICINA LEGAL QUE DEFINA LAS SECUELAS MEDICO LEGALES DE LA SEÑORA GLADYS QUINTANA VARGAS. 
NO SE APORTA DICTAMEN EMITIDO POR LA JUNTA REGIONAL DE CALIFICACIÓN DE INVALIDEZ QUE DEFINA UNA PÉRDIDA DE CAPACIDAD LABORAL PARA LA SEÑORA GLADYS QUINTANA VARGAS.
NO SE APORTA INFORME POLICIAL DE ACCIDENTES DE TRÁNSITO IPAT, QUE DEN LUCES DE LAS CIRCUNSTANCIAS DE TIEMPO, MODO Y LUGAR EN LAS QUE OCURRIÓ EL ACCIDENTE O LAS CAUSAS QUE DIERON ORIGEN AL MISMO, ÚNICAMENTE SE APORTA REPORTE DE ACCIDENTE DE TRÁNSITO, EXPEDIDO POR EL DEPARTAMENTO DE POLICÍA DE CUNDINAMARCA. 
 "	
	</t>
  </si>
  <si>
    <t>UNION ANDINA DE TRANSPORTES S.A.S</t>
  </si>
  <si>
    <t>SZY534</t>
  </si>
  <si>
    <t>023215588 / 38</t>
  </si>
  <si>
    <t>SINIESTRO 128574255  LEGIS APJ32173</t>
  </si>
  <si>
    <t>Desde las 00:00 horas del 12/02/2023 hasta las 24:00 horas del 11/02/2024.</t>
  </si>
  <si>
    <t>X</t>
  </si>
  <si>
    <t>LA CONTINGENCIA SE CALIFICA COMO REMOTA CONSIDERANDO QUE, DE ACUERDO CON EL INFORME POLICIAL DE ACCIDENTES DE TRÁNSITO NÚMERO C-001581206, SE LE ATRIBUYE LA RESPONSABILIDAD AL CONDUCTOR DEL VEHÍCULO DE PLACA QFQ-341 AL SER CODIFICADO POR EL AGENTE DE TRÁNSITO CON LAS HIPÓTESIS NÚMERO 157 QUE CORRESPONDE A “OTRA” Y EN LA CUAL SE ESPECIFICA “INVASIÓN DEL CARRIL CONTRARIO”, LO QUE PRUEBA QUE LA CAUSA FUNDAMENTAL Y DETERMINANTE DEL ACCIDENTE DE TRÁNSITO AL REALIZAR UNA MANIOBRA RIESGOSA RECAE SOBRE EL CONDUCTOR DEL VEHÍCULO DE PLACA QFQ-341- 
POR LO ANTERIOR, ESTARÍAMOS FRENTE A UN EXIMENTE DE RESPONSABILIDAD DENOMINADO “HECHO DE UN TERCERO.</t>
  </si>
  <si>
    <t xml:space="preserve">Daño Moral: Se liquida conforme a los parámetros de la Corte Suprema de Justicia ($72,000,000) casos dramáticos, calculando una PCL del 10% según las lesiones sufridas por la demandante. </t>
  </si>
  <si>
    <t xml:space="preserve">"EXCEPCIONES DEL LLAMAMIENTO "
1.  INEXISTENCIA DE COBERTURA POR RUPTURA DEL NEXO CAUSAL OCASIONADO  POR EL HECHO DE UN TERCERO
2. INEXISTENCIA DE COBERTURA AL NO DEMOSTRARSE LA RESPONSABILIDAD EN  CABEZA DEL CONDUCTOR DEL VEHÍCULO CON PLACAS SZY-534o 
3. AUSENCIA DE PRUEBA DE OCURRENCIA DEL SINIESTRO.
4. DELIMITACIÓN DE LOS RIESGOS AMPARADOS POR LA PÓLIZA DE SEGURO DE  AUTOMÓVILES NUMERO 023215588/38, EXTENSIÓN DE LA COBERTURA Y EXCLUSIONES ESPECIFICAS DE COBERTURA 
5. LÍMITE DE LA RESPONSABILIDAD DEL ASEGURADOR    
6. INEXISTENCIA DE OBLIGACIÓN INDEMNIZATORIA.
7. DISPONIBILIDAD EN COBERTURA DEL VALOR ASEGURADO
8. APLICACIÓN DE DEDUCIBLE
9.LAS QUE RESULTEN PROBADAS EN EL PROCESO (GENÉRICA, ECUMÉNICA O  INNOMINADA
	</t>
  </si>
  <si>
    <t xml:space="preserve">GLADYS QUINTANA VARGAS (VICTIMA DIRECTA) FN: 21/06/1965
PEDRO ANTONIO MORENO (COMPAÑERO VICTIMA)  FN: 21/05/1963
YEISON STIVE MORENO QUINTANA (HIJO VICTIMA DIRECTA) FN: 12/09/1988
DIANA KATHERINE MORENO QUINTANA (HIJA VICTIMA DIRECTA) FN: 21/06/1992
ELODIA VARGAS DE QUINTANA (MADRE VICTIMA DIRECTA) 2/03/1934	</t>
  </si>
  <si>
    <t>NO PRESENTAR NINGUNA FORMULA DE ARREGLO POR EL MOMENTO, SE DEBE ESPERAR AL AVANCE DEL PROCESO PARA DETERMINAR SI EXISTE ACARGO DE NUESTRO ASEGURADO ALGUNA RESPONSABILIDAD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</si>
</sst>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
      <sz val="11"/>
      <color rgb="FF000000"/>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2" xfId="0"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14" fontId="0" fillId="7" borderId="2" xfId="0" applyNumberFormat="1" applyFill="1" applyBorder="1" applyAlignment="1">
      <alignment horizontal="justify" vertical="top"/>
    </xf>
    <xf numFmtId="14" fontId="0" fillId="7" borderId="3" xfId="0" applyNumberFormat="1" applyFill="1" applyBorder="1" applyAlignment="1">
      <alignment horizontal="justify" vertical="top"/>
    </xf>
    <xf numFmtId="0" fontId="0" fillId="7" borderId="5" xfId="0" applyFill="1" applyBorder="1" applyAlignment="1">
      <alignment horizontal="justify" vertical="top" wrapText="1"/>
    </xf>
    <xf numFmtId="0" fontId="0" fillId="7" borderId="7" xfId="0" applyFill="1" applyBorder="1" applyAlignment="1">
      <alignment horizontal="justify" vertical="top" wrapText="1"/>
    </xf>
    <xf numFmtId="0" fontId="0" fillId="7" borderId="12" xfId="0" applyFill="1" applyBorder="1" applyAlignment="1">
      <alignment horizontal="justify" vertical="top" wrapText="1"/>
    </xf>
    <xf numFmtId="0" fontId="0" fillId="7" borderId="8" xfId="0" applyFill="1" applyBorder="1" applyAlignment="1">
      <alignment horizontal="justify" vertical="top" wrapText="1"/>
    </xf>
    <xf numFmtId="0" fontId="0" fillId="7" borderId="13" xfId="0" applyFill="1" applyBorder="1" applyAlignment="1">
      <alignment horizontal="justify" vertical="top" wrapText="1"/>
    </xf>
    <xf numFmtId="0" fontId="0" fillId="7" borderId="14" xfId="0" applyFill="1" applyBorder="1" applyAlignment="1">
      <alignment horizontal="justify" vertical="top" wrapText="1"/>
    </xf>
    <xf numFmtId="0" fontId="14" fillId="9" borderId="2" xfId="0" applyFont="1" applyFill="1" applyBorder="1" applyAlignment="1">
      <alignment horizontal="justify" vertical="top" wrapText="1"/>
    </xf>
    <xf numFmtId="0" fontId="14" fillId="9" borderId="3" xfId="0" applyFon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164" fontId="0" fillId="5" borderId="1" xfId="4" applyNumberFormat="1"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005b27abb0791d3/Documentos/Docs%20compartidos%20HCA/PROCESOS%20ALLIANZ/FORMATOS%20INFORMES/NUEVOS%20FORMATOS/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misu96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2" zoomScale="85" zoomScaleNormal="85" workbookViewId="0">
      <selection activeCell="B25" sqref="B25:C27"/>
    </sheetView>
  </sheetViews>
  <sheetFormatPr baseColWidth="10" defaultColWidth="0" defaultRowHeight="15" x14ac:dyDescent="0.25"/>
  <cols>
    <col min="1" max="1" width="69.140625" style="8" customWidth="1"/>
    <col min="2" max="2" width="55.140625" style="8" customWidth="1"/>
    <col min="3" max="3" width="62.42578125" style="8" customWidth="1"/>
    <col min="4" max="16384" width="11.42578125" style="2" hidden="1"/>
  </cols>
  <sheetData>
    <row r="1" spans="1:3" ht="26.25" x14ac:dyDescent="0.25">
      <c r="A1" s="50" t="s">
        <v>0</v>
      </c>
      <c r="B1" s="50"/>
      <c r="C1" s="50"/>
    </row>
    <row r="2" spans="1:3" x14ac:dyDescent="0.25">
      <c r="A2" s="5" t="s">
        <v>162</v>
      </c>
      <c r="B2" s="57" t="s">
        <v>196</v>
      </c>
      <c r="C2" s="58"/>
    </row>
    <row r="3" spans="1:3" x14ac:dyDescent="0.25">
      <c r="A3" s="5" t="s">
        <v>126</v>
      </c>
      <c r="B3" s="53" t="s">
        <v>197</v>
      </c>
      <c r="C3" s="54"/>
    </row>
    <row r="4" spans="1:3" x14ac:dyDescent="0.25">
      <c r="A4" s="5" t="s">
        <v>141</v>
      </c>
      <c r="B4" s="53" t="s">
        <v>198</v>
      </c>
      <c r="C4" s="54"/>
    </row>
    <row r="5" spans="1:3" ht="31.5" customHeight="1" x14ac:dyDescent="0.25">
      <c r="A5" s="5" t="s">
        <v>142</v>
      </c>
      <c r="B5" s="59" t="s">
        <v>199</v>
      </c>
      <c r="C5" s="54"/>
    </row>
    <row r="6" spans="1:3" x14ac:dyDescent="0.25">
      <c r="A6" s="5" t="s">
        <v>143</v>
      </c>
      <c r="B6" s="51" t="s">
        <v>103</v>
      </c>
      <c r="C6" s="51"/>
    </row>
    <row r="7" spans="1:3" x14ac:dyDescent="0.25">
      <c r="A7" s="27" t="s">
        <v>144</v>
      </c>
      <c r="B7" s="53" t="s">
        <v>127</v>
      </c>
      <c r="C7" s="54"/>
    </row>
    <row r="8" spans="1:3" ht="23.1" customHeight="1" x14ac:dyDescent="0.25">
      <c r="A8" s="28" t="s">
        <v>145</v>
      </c>
      <c r="B8" s="51" t="s">
        <v>200</v>
      </c>
      <c r="C8" s="51"/>
    </row>
    <row r="9" spans="1:3" x14ac:dyDescent="0.25">
      <c r="A9" s="28" t="s">
        <v>146</v>
      </c>
      <c r="B9" s="51">
        <v>20738183</v>
      </c>
      <c r="C9" s="51"/>
    </row>
    <row r="10" spans="1:3" x14ac:dyDescent="0.25">
      <c r="A10" s="28" t="s">
        <v>147</v>
      </c>
      <c r="B10" s="52" t="s">
        <v>201</v>
      </c>
      <c r="C10" s="52"/>
    </row>
    <row r="11" spans="1:3" ht="30" customHeight="1" x14ac:dyDescent="0.25">
      <c r="A11" s="29" t="s">
        <v>148</v>
      </c>
      <c r="B11" s="52" t="s">
        <v>202</v>
      </c>
      <c r="C11" s="52"/>
    </row>
    <row r="12" spans="1:3" ht="30" customHeight="1" x14ac:dyDescent="0.25">
      <c r="A12" s="5" t="s">
        <v>149</v>
      </c>
      <c r="B12" s="75" t="s">
        <v>203</v>
      </c>
      <c r="C12" s="52"/>
    </row>
    <row r="13" spans="1:3" x14ac:dyDescent="0.25">
      <c r="A13" s="5" t="s">
        <v>150</v>
      </c>
      <c r="B13" s="51" t="s">
        <v>204</v>
      </c>
      <c r="C13" s="51"/>
    </row>
    <row r="14" spans="1:3" x14ac:dyDescent="0.25">
      <c r="A14" s="5" t="s">
        <v>151</v>
      </c>
      <c r="B14" s="76" t="s">
        <v>205</v>
      </c>
      <c r="C14" s="51"/>
    </row>
    <row r="15" spans="1:3" x14ac:dyDescent="0.25">
      <c r="A15" s="5" t="s">
        <v>152</v>
      </c>
      <c r="B15" s="51">
        <v>58</v>
      </c>
      <c r="C15" s="51"/>
    </row>
    <row r="16" spans="1:3" x14ac:dyDescent="0.25">
      <c r="A16" s="5" t="s">
        <v>153</v>
      </c>
      <c r="B16" s="51" t="s">
        <v>202</v>
      </c>
      <c r="C16" s="51"/>
    </row>
    <row r="17" spans="1:3" ht="15" customHeight="1" x14ac:dyDescent="0.25">
      <c r="A17" s="5" t="s">
        <v>154</v>
      </c>
      <c r="B17" s="52" t="s">
        <v>89</v>
      </c>
      <c r="C17" s="52"/>
    </row>
    <row r="18" spans="1:3" x14ac:dyDescent="0.25">
      <c r="A18" s="5" t="s">
        <v>155</v>
      </c>
      <c r="B18" s="52" t="s">
        <v>124</v>
      </c>
      <c r="C18" s="52"/>
    </row>
    <row r="19" spans="1:3" ht="18.75" customHeight="1" x14ac:dyDescent="0.25">
      <c r="A19" s="5" t="s">
        <v>156</v>
      </c>
      <c r="B19" s="55" t="s">
        <v>124</v>
      </c>
      <c r="C19" s="56"/>
    </row>
    <row r="20" spans="1:3" x14ac:dyDescent="0.25">
      <c r="A20" s="5" t="s">
        <v>157</v>
      </c>
      <c r="B20" s="51" t="s">
        <v>206</v>
      </c>
      <c r="C20" s="51"/>
    </row>
    <row r="21" spans="1:3" ht="17.25" customHeight="1" x14ac:dyDescent="0.25">
      <c r="A21" s="5" t="s">
        <v>158</v>
      </c>
      <c r="B21" s="52" t="s">
        <v>93</v>
      </c>
      <c r="C21" s="52"/>
    </row>
    <row r="22" spans="1:3" x14ac:dyDescent="0.25">
      <c r="A22" s="28" t="s">
        <v>159</v>
      </c>
      <c r="B22" s="73">
        <v>45106</v>
      </c>
      <c r="C22" s="74"/>
    </row>
    <row r="23" spans="1:3" x14ac:dyDescent="0.25">
      <c r="A23" s="28" t="s">
        <v>160</v>
      </c>
      <c r="B23" s="71" t="s">
        <v>207</v>
      </c>
      <c r="C23" s="72"/>
    </row>
    <row r="24" spans="1:3" x14ac:dyDescent="0.25">
      <c r="A24" s="28" t="s">
        <v>161</v>
      </c>
      <c r="B24" s="71" t="s">
        <v>207</v>
      </c>
      <c r="C24" s="72"/>
    </row>
    <row r="25" spans="1:3" x14ac:dyDescent="0.25">
      <c r="A25" s="60" t="s">
        <v>120</v>
      </c>
      <c r="B25" s="65" t="s">
        <v>208</v>
      </c>
      <c r="C25" s="66"/>
    </row>
    <row r="26" spans="1:3" x14ac:dyDescent="0.25">
      <c r="A26" s="60"/>
      <c r="B26" s="67"/>
      <c r="C26" s="68"/>
    </row>
    <row r="27" spans="1:3" ht="100.5" customHeight="1" x14ac:dyDescent="0.25">
      <c r="A27" s="60"/>
      <c r="B27" s="69"/>
      <c r="C27" s="70"/>
    </row>
    <row r="28" spans="1:3" x14ac:dyDescent="0.25">
      <c r="A28" s="28" t="s">
        <v>163</v>
      </c>
      <c r="B28" s="48" t="s">
        <v>209</v>
      </c>
      <c r="C28" s="49"/>
    </row>
    <row r="29" spans="1:3" x14ac:dyDescent="0.25">
      <c r="A29" s="28" t="s">
        <v>164</v>
      </c>
      <c r="B29" s="48">
        <v>8600625813</v>
      </c>
      <c r="C29" s="49"/>
    </row>
    <row r="30" spans="1:3" x14ac:dyDescent="0.25">
      <c r="A30" s="28" t="s">
        <v>165</v>
      </c>
      <c r="B30" s="48" t="s">
        <v>210</v>
      </c>
      <c r="C30" s="49"/>
    </row>
    <row r="31" spans="1:3" x14ac:dyDescent="0.25">
      <c r="A31" s="28" t="s">
        <v>166</v>
      </c>
      <c r="B31" s="48" t="s">
        <v>211</v>
      </c>
      <c r="C31" s="49"/>
    </row>
    <row r="32" spans="1:3" x14ac:dyDescent="0.25">
      <c r="A32" s="28" t="s">
        <v>167</v>
      </c>
      <c r="B32" s="63">
        <v>45503</v>
      </c>
      <c r="C32" s="64"/>
    </row>
    <row r="33" spans="1:3" x14ac:dyDescent="0.25">
      <c r="A33" s="5" t="s">
        <v>168</v>
      </c>
      <c r="B33" s="61">
        <v>45637</v>
      </c>
      <c r="C33" s="62"/>
    </row>
    <row r="34" spans="1:3" ht="45" x14ac:dyDescent="0.25">
      <c r="A34" s="5" t="s">
        <v>169</v>
      </c>
      <c r="B34" s="61">
        <v>45684</v>
      </c>
      <c r="C34" s="62"/>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C297FCB8-4681-465F-A68D-A822D485348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4" sqref="B14:C1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6" t="s">
        <v>10</v>
      </c>
      <c r="B1" s="96"/>
      <c r="C1" s="96"/>
    </row>
    <row r="2" spans="1:3" ht="15.75" customHeight="1" x14ac:dyDescent="0.25">
      <c r="A2" s="20" t="s">
        <v>11</v>
      </c>
      <c r="B2" s="99" t="s">
        <v>212</v>
      </c>
      <c r="C2" s="100"/>
    </row>
    <row r="3" spans="1:3" s="2" customFormat="1" x14ac:dyDescent="0.25">
      <c r="A3" s="5" t="s">
        <v>1</v>
      </c>
      <c r="B3" s="51" t="str">
        <f>'AUTOS  NOTA 322'!B2:C2</f>
        <v>11001310303720230029700</v>
      </c>
      <c r="C3" s="51"/>
    </row>
    <row r="4" spans="1:3" s="2" customFormat="1" x14ac:dyDescent="0.25">
      <c r="A4" s="5" t="s">
        <v>2</v>
      </c>
      <c r="B4" s="51" t="str">
        <f>'AUTOS  NOTA 322'!B3:C3</f>
        <v>JUZGADO 37 CIVIL DEL CIRCUITO DE BOGOTA</v>
      </c>
      <c r="C4" s="51"/>
    </row>
    <row r="5" spans="1:3" s="2" customFormat="1" x14ac:dyDescent="0.25">
      <c r="A5" s="5" t="s">
        <v>3</v>
      </c>
      <c r="B5" s="51" t="str">
        <f>'AUTOS  NOTA 322'!B4:C4</f>
        <v>ALLIANZ SEGUROS S.A</v>
      </c>
      <c r="C5" s="51"/>
    </row>
    <row r="6" spans="1:3" s="2" customFormat="1" x14ac:dyDescent="0.25">
      <c r="A6" s="5" t="s">
        <v>4</v>
      </c>
      <c r="B6" s="51" t="str">
        <f>'AUTOS  NOTA 322'!B5:C5</f>
        <v xml:space="preserve">"GLADYS QUINTANA VARGAS (VICTIMA DIRECTA) FN: 21/06/1965
PEDRO ANTONIO MORENO (COMPAÑERO VICTIMA)  FN: 21/05/1963
YEISON STIVE MORENO QUINTANA (HIJO VICTIMA DIRECTA) FN: 12/09/1988
DIANA KATHERINE MORENO QUINTANA (HIJA VICTIMA DIRECTA) FN: 21/06/1992
ELODIA VARGAS DE QUINTANA (MADRE VICTIMA DIRECTA) 2/03/1934
 "	</v>
      </c>
      <c r="C6" s="51"/>
    </row>
    <row r="7" spans="1:3" s="2" customFormat="1" x14ac:dyDescent="0.25">
      <c r="A7" s="5" t="s">
        <v>5</v>
      </c>
      <c r="B7" s="51" t="str">
        <f>'AUTOS  NOTA 322'!B6:C6</f>
        <v>LLAMADA EN GARANTIA</v>
      </c>
      <c r="C7" s="51"/>
    </row>
    <row r="8" spans="1:3" s="2" customFormat="1" x14ac:dyDescent="0.25">
      <c r="A8" s="31" t="s">
        <v>101</v>
      </c>
      <c r="B8" s="51" t="str">
        <f>'AUTOS  NOTA 322'!B7:C8</f>
        <v>GLADYS QUINTANA VARGAS</v>
      </c>
      <c r="C8" s="51"/>
    </row>
    <row r="9" spans="1:3" x14ac:dyDescent="0.25">
      <c r="A9" s="20" t="s">
        <v>12</v>
      </c>
      <c r="B9" s="48" t="s">
        <v>211</v>
      </c>
      <c r="C9" s="49"/>
    </row>
    <row r="10" spans="1:3" x14ac:dyDescent="0.25">
      <c r="A10" s="20" t="s">
        <v>9</v>
      </c>
      <c r="B10" s="51" t="s">
        <v>127</v>
      </c>
      <c r="C10" s="51"/>
    </row>
    <row r="11" spans="1:3" x14ac:dyDescent="0.25">
      <c r="A11" s="20" t="s">
        <v>13</v>
      </c>
      <c r="B11" s="79">
        <v>4000000000</v>
      </c>
      <c r="C11" s="80"/>
    </row>
    <row r="12" spans="1:3" x14ac:dyDescent="0.25">
      <c r="A12" s="20" t="s">
        <v>115</v>
      </c>
      <c r="B12" s="79">
        <v>1800000</v>
      </c>
      <c r="C12" s="80"/>
    </row>
    <row r="13" spans="1:3" x14ac:dyDescent="0.25">
      <c r="A13" s="20" t="s">
        <v>14</v>
      </c>
      <c r="B13" s="53" t="s">
        <v>76</v>
      </c>
      <c r="C13" s="54"/>
    </row>
    <row r="14" spans="1:3" x14ac:dyDescent="0.25">
      <c r="A14" s="20" t="s">
        <v>15</v>
      </c>
      <c r="B14" s="97" t="s">
        <v>213</v>
      </c>
      <c r="C14" s="98"/>
    </row>
    <row r="15" spans="1:3" x14ac:dyDescent="0.25">
      <c r="A15" s="20" t="s">
        <v>16</v>
      </c>
      <c r="B15" s="51" t="s">
        <v>17</v>
      </c>
      <c r="C15" s="51"/>
    </row>
    <row r="16" spans="1:3" x14ac:dyDescent="0.25">
      <c r="A16" s="20" t="s">
        <v>18</v>
      </c>
      <c r="B16" s="51" t="s">
        <v>17</v>
      </c>
      <c r="C16" s="51"/>
    </row>
    <row r="17" spans="1:3" x14ac:dyDescent="0.25">
      <c r="A17" s="83" t="s">
        <v>19</v>
      </c>
      <c r="B17" s="51" t="s">
        <v>20</v>
      </c>
      <c r="C17" s="51"/>
    </row>
    <row r="18" spans="1:3" x14ac:dyDescent="0.25">
      <c r="A18" s="84"/>
      <c r="B18" s="10" t="s">
        <v>21</v>
      </c>
      <c r="C18" s="10" t="s">
        <v>22</v>
      </c>
    </row>
    <row r="19" spans="1:3" x14ac:dyDescent="0.25">
      <c r="A19" s="84"/>
      <c r="B19" s="6" t="s">
        <v>118</v>
      </c>
      <c r="C19" s="6"/>
    </row>
    <row r="20" spans="1:3" x14ac:dyDescent="0.25">
      <c r="A20" s="84"/>
      <c r="B20" s="6"/>
      <c r="C20" s="6"/>
    </row>
    <row r="21" spans="1:3" x14ac:dyDescent="0.25">
      <c r="A21" s="85"/>
      <c r="B21" s="6"/>
      <c r="C21" s="6"/>
    </row>
    <row r="22" spans="1:3" x14ac:dyDescent="0.25">
      <c r="A22" s="20" t="s">
        <v>23</v>
      </c>
      <c r="B22" s="51" t="s">
        <v>27</v>
      </c>
      <c r="C22" s="51"/>
    </row>
    <row r="23" spans="1:3" x14ac:dyDescent="0.25">
      <c r="A23" s="20" t="s">
        <v>24</v>
      </c>
      <c r="B23" s="86"/>
      <c r="C23" s="87"/>
    </row>
    <row r="24" spans="1:3" x14ac:dyDescent="0.25">
      <c r="A24" s="20" t="s">
        <v>25</v>
      </c>
      <c r="B24" s="51" t="s">
        <v>79</v>
      </c>
      <c r="C24" s="51"/>
    </row>
    <row r="25" spans="1:3" x14ac:dyDescent="0.25">
      <c r="A25" s="20" t="s">
        <v>26</v>
      </c>
      <c r="B25" s="51" t="s">
        <v>27</v>
      </c>
      <c r="C25" s="51"/>
    </row>
    <row r="26" spans="1:3" x14ac:dyDescent="0.25">
      <c r="A26" s="20" t="s">
        <v>28</v>
      </c>
      <c r="B26" s="51" t="s">
        <v>27</v>
      </c>
      <c r="C26" s="51"/>
    </row>
    <row r="27" spans="1:3" x14ac:dyDescent="0.25">
      <c r="A27" s="19" t="s">
        <v>29</v>
      </c>
      <c r="B27" s="51" t="s">
        <v>27</v>
      </c>
      <c r="C27" s="51"/>
    </row>
    <row r="28" spans="1:3" x14ac:dyDescent="0.25">
      <c r="A28" s="88" t="s">
        <v>30</v>
      </c>
      <c r="B28" s="88"/>
      <c r="C28" s="88"/>
    </row>
    <row r="29" spans="1:3" x14ac:dyDescent="0.25">
      <c r="A29" s="81" t="s">
        <v>31</v>
      </c>
      <c r="B29" s="82"/>
      <c r="C29" s="11"/>
    </row>
    <row r="30" spans="1:3" x14ac:dyDescent="0.25">
      <c r="A30" s="81" t="s">
        <v>32</v>
      </c>
      <c r="B30" s="82"/>
      <c r="C30" s="11"/>
    </row>
    <row r="31" spans="1:3" x14ac:dyDescent="0.25">
      <c r="A31" s="81" t="s">
        <v>33</v>
      </c>
      <c r="B31" s="82"/>
      <c r="C31" s="12"/>
    </row>
    <row r="32" spans="1:3" x14ac:dyDescent="0.25">
      <c r="A32" s="81" t="s">
        <v>34</v>
      </c>
      <c r="B32" s="82"/>
      <c r="C32" s="11"/>
    </row>
    <row r="33" spans="1:3" x14ac:dyDescent="0.25">
      <c r="A33" s="81" t="s">
        <v>35</v>
      </c>
      <c r="B33" s="82"/>
      <c r="C33" s="11"/>
    </row>
    <row r="34" spans="1:3" x14ac:dyDescent="0.25">
      <c r="A34" s="81" t="s">
        <v>36</v>
      </c>
      <c r="B34" s="82"/>
      <c r="C34" s="13"/>
    </row>
    <row r="35" spans="1:3" x14ac:dyDescent="0.25">
      <c r="A35" s="77" t="s">
        <v>37</v>
      </c>
      <c r="B35" s="78"/>
      <c r="C35" s="14"/>
    </row>
    <row r="36" spans="1:3" x14ac:dyDescent="0.25">
      <c r="A36" s="77" t="s">
        <v>38</v>
      </c>
      <c r="B36" s="78"/>
      <c r="C36" s="15"/>
    </row>
    <row r="37" spans="1:3" x14ac:dyDescent="0.25">
      <c r="A37" s="89" t="s">
        <v>39</v>
      </c>
      <c r="B37" s="90"/>
      <c r="C37" s="15"/>
    </row>
    <row r="38" spans="1:3" x14ac:dyDescent="0.25">
      <c r="A38" s="91"/>
      <c r="B38" s="92"/>
      <c r="C38" s="15"/>
    </row>
    <row r="39" spans="1:3" x14ac:dyDescent="0.25">
      <c r="A39" s="93"/>
      <c r="B39" s="94"/>
      <c r="C39" s="15"/>
    </row>
    <row r="40" spans="1:3" x14ac:dyDescent="0.25">
      <c r="A40" s="95" t="s">
        <v>40</v>
      </c>
      <c r="B40" s="95"/>
      <c r="C40" s="95"/>
    </row>
    <row r="41" spans="1:3" x14ac:dyDescent="0.25">
      <c r="A41" s="17" t="s">
        <v>41</v>
      </c>
      <c r="B41" s="18"/>
      <c r="C41" s="15"/>
    </row>
    <row r="42" spans="1:3" x14ac:dyDescent="0.25">
      <c r="A42" s="77" t="s">
        <v>42</v>
      </c>
      <c r="B42" s="78"/>
      <c r="C42" s="15"/>
    </row>
    <row r="43" spans="1:3" x14ac:dyDescent="0.25">
      <c r="A43" s="77" t="s">
        <v>43</v>
      </c>
      <c r="B43" s="78"/>
      <c r="C43" s="15" t="s">
        <v>214</v>
      </c>
    </row>
    <row r="44" spans="1:3" x14ac:dyDescent="0.25">
      <c r="A44" s="17" t="s">
        <v>44</v>
      </c>
      <c r="B44" s="18"/>
      <c r="C44" s="15"/>
    </row>
    <row r="45" spans="1:3" x14ac:dyDescent="0.25">
      <c r="A45" s="17" t="s">
        <v>45</v>
      </c>
      <c r="B45" s="18"/>
      <c r="C45" s="15"/>
    </row>
    <row r="46" spans="1:3" x14ac:dyDescent="0.25">
      <c r="A46" s="77" t="s">
        <v>46</v>
      </c>
      <c r="B46" s="78"/>
      <c r="C46" s="15"/>
    </row>
    <row r="47" spans="1:3" x14ac:dyDescent="0.25">
      <c r="A47" s="17" t="s">
        <v>47</v>
      </c>
      <c r="B47" s="16"/>
      <c r="C47" s="15"/>
    </row>
    <row r="48" spans="1:3" x14ac:dyDescent="0.25">
      <c r="A48" s="77" t="s">
        <v>48</v>
      </c>
      <c r="B48" s="78"/>
      <c r="C48" s="15"/>
    </row>
    <row r="49" spans="1:3" x14ac:dyDescent="0.25">
      <c r="A49" s="77" t="s">
        <v>49</v>
      </c>
      <c r="B49" s="78"/>
      <c r="C49" s="15"/>
    </row>
    <row r="50" spans="1:3" x14ac:dyDescent="0.25">
      <c r="A50" s="77" t="s">
        <v>39</v>
      </c>
      <c r="B50" s="7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6" zoomScale="70" zoomScaleNormal="70" workbookViewId="0">
      <selection activeCell="C14" sqref="C14"/>
    </sheetView>
  </sheetViews>
  <sheetFormatPr baseColWidth="10" defaultColWidth="0" defaultRowHeight="15" x14ac:dyDescent="0.25"/>
  <cols>
    <col min="1" max="1" width="70" customWidth="1"/>
    <col min="2" max="2" width="35.42578125" customWidth="1"/>
    <col min="3" max="3" width="164" customWidth="1"/>
    <col min="4" max="8" width="11.42578125" hidden="1" customWidth="1"/>
    <col min="9" max="9" width="12" hidden="1" customWidth="1"/>
    <col min="10" max="16384" width="11.42578125" hidden="1"/>
  </cols>
  <sheetData>
    <row r="1" spans="1:9" ht="26.25" x14ac:dyDescent="0.25">
      <c r="A1" s="96" t="s">
        <v>50</v>
      </c>
      <c r="B1" s="96"/>
      <c r="C1" s="96"/>
    </row>
    <row r="2" spans="1:9" ht="15" customHeight="1" x14ac:dyDescent="0.25">
      <c r="A2" s="35" t="s">
        <v>11</v>
      </c>
      <c r="B2" s="103" t="str">
        <f>'AUTOS NOTA 321'!B2:C2</f>
        <v>SINIESTRO 128574255  LEGIS APJ32173</v>
      </c>
      <c r="C2" s="104"/>
    </row>
    <row r="3" spans="1:9" x14ac:dyDescent="0.25">
      <c r="A3" s="36" t="s">
        <v>1</v>
      </c>
      <c r="B3" s="118" t="str">
        <f>'AUTOS  NOTA 322'!B2:C2</f>
        <v>11001310303720230029700</v>
      </c>
      <c r="C3" s="118"/>
    </row>
    <row r="4" spans="1:9" x14ac:dyDescent="0.25">
      <c r="A4" s="36" t="s">
        <v>2</v>
      </c>
      <c r="B4" s="118" t="str">
        <f>'AUTOS  NOTA 322'!B3:C3</f>
        <v>JUZGADO 37 CIVIL DEL CIRCUITO DE BOGOTA</v>
      </c>
      <c r="C4" s="118"/>
    </row>
    <row r="5" spans="1:9" x14ac:dyDescent="0.25">
      <c r="A5" s="36" t="s">
        <v>3</v>
      </c>
      <c r="B5" s="118" t="str">
        <f>'AUTOS  NOTA 322'!B4:C4</f>
        <v>ALLIANZ SEGUROS S.A</v>
      </c>
      <c r="C5" s="118"/>
    </row>
    <row r="6" spans="1:9" ht="15" customHeight="1" x14ac:dyDescent="0.25">
      <c r="A6" s="36" t="s">
        <v>4</v>
      </c>
      <c r="B6" s="118" t="str">
        <f>'AUTOS  NOTA 322'!B5:C5</f>
        <v xml:space="preserve">"GLADYS QUINTANA VARGAS (VICTIMA DIRECTA) FN: 21/06/1965
PEDRO ANTONIO MORENO (COMPAÑERO VICTIMA)  FN: 21/05/1963
YEISON STIVE MORENO QUINTANA (HIJO VICTIMA DIRECTA) FN: 12/09/1988
DIANA KATHERINE MORENO QUINTANA (HIJA VICTIMA DIRECTA) FN: 21/06/1992
ELODIA VARGAS DE QUINTANA (MADRE VICTIMA DIRECTA) 2/03/1934
 "	</v>
      </c>
      <c r="C6" s="118"/>
    </row>
    <row r="7" spans="1:9" x14ac:dyDescent="0.25">
      <c r="A7" s="36" t="s">
        <v>5</v>
      </c>
      <c r="B7" s="118" t="str">
        <f>'AUTOS  NOTA 322'!B6:C6</f>
        <v>LLAMADA EN GARANTIA</v>
      </c>
      <c r="C7" s="118"/>
    </row>
    <row r="8" spans="1:9" x14ac:dyDescent="0.25">
      <c r="A8" s="38" t="s">
        <v>101</v>
      </c>
      <c r="B8" s="118" t="str">
        <f>'AUTOS  NOTA 322'!B7:C8</f>
        <v>GLADYS QUINTANA VARGAS</v>
      </c>
      <c r="C8" s="118"/>
    </row>
    <row r="9" spans="1:9" x14ac:dyDescent="0.25">
      <c r="A9" s="36" t="s">
        <v>51</v>
      </c>
      <c r="B9" s="116">
        <f>SUM(C11,C12,C14,C15,C17)</f>
        <v>711750000</v>
      </c>
      <c r="C9" s="117"/>
    </row>
    <row r="10" spans="1:9" x14ac:dyDescent="0.25">
      <c r="A10" s="119" t="s">
        <v>52</v>
      </c>
      <c r="B10" s="108" t="s">
        <v>53</v>
      </c>
      <c r="C10" s="109"/>
    </row>
    <row r="11" spans="1:9" x14ac:dyDescent="0.25">
      <c r="A11" s="119"/>
      <c r="B11" s="37" t="s">
        <v>54</v>
      </c>
      <c r="C11" s="32"/>
    </row>
    <row r="12" spans="1:9" x14ac:dyDescent="0.25">
      <c r="A12" s="119"/>
      <c r="B12" s="37" t="s">
        <v>55</v>
      </c>
      <c r="C12" s="32"/>
    </row>
    <row r="13" spans="1:9" x14ac:dyDescent="0.25">
      <c r="A13" s="119"/>
      <c r="B13" s="108"/>
      <c r="C13" s="109"/>
    </row>
    <row r="14" spans="1:9" x14ac:dyDescent="0.25">
      <c r="A14" s="119"/>
      <c r="B14" s="37" t="s">
        <v>98</v>
      </c>
      <c r="C14" s="40">
        <v>711750000</v>
      </c>
    </row>
    <row r="15" spans="1:9" x14ac:dyDescent="0.25">
      <c r="A15" s="119"/>
      <c r="B15" s="37" t="s">
        <v>99</v>
      </c>
      <c r="C15" s="40"/>
      <c r="E15" t="s">
        <v>57</v>
      </c>
      <c r="F15" s="22">
        <v>0.7</v>
      </c>
    </row>
    <row r="16" spans="1:9" x14ac:dyDescent="0.25">
      <c r="A16" s="119"/>
      <c r="B16" s="108" t="s">
        <v>58</v>
      </c>
      <c r="C16" s="109"/>
      <c r="E16" t="s">
        <v>59</v>
      </c>
      <c r="F16" s="23">
        <v>0.3</v>
      </c>
      <c r="I16" s="25"/>
    </row>
    <row r="17" spans="1:9" x14ac:dyDescent="0.25">
      <c r="A17" s="119"/>
      <c r="B17" s="37"/>
      <c r="C17" s="41"/>
      <c r="F17" s="26"/>
      <c r="I17" s="25"/>
    </row>
    <row r="18" spans="1:9" ht="23.25" customHeight="1" x14ac:dyDescent="0.25">
      <c r="A18" s="39" t="s">
        <v>60</v>
      </c>
      <c r="B18" s="103" t="s">
        <v>61</v>
      </c>
      <c r="C18" s="104"/>
    </row>
    <row r="19" spans="1:9" ht="30" x14ac:dyDescent="0.25">
      <c r="A19" s="36" t="s">
        <v>62</v>
      </c>
      <c r="B19" s="110" t="s">
        <v>215</v>
      </c>
      <c r="C19" s="111"/>
    </row>
    <row r="20" spans="1:9" ht="15" customHeight="1" x14ac:dyDescent="0.25">
      <c r="A20" s="21" t="s">
        <v>63</v>
      </c>
      <c r="B20" s="105">
        <f>((C22+C23+C25+C26+C30+C28+C32+C34+C29+C33)-C37-C38)*C36*C39</f>
        <v>19800000</v>
      </c>
      <c r="C20" s="105"/>
    </row>
    <row r="21" spans="1:9" x14ac:dyDescent="0.25">
      <c r="A21" s="7" t="s">
        <v>64</v>
      </c>
      <c r="B21" s="112" t="s">
        <v>53</v>
      </c>
      <c r="C21" s="113"/>
    </row>
    <row r="22" spans="1:9" x14ac:dyDescent="0.25">
      <c r="A22" s="101"/>
      <c r="B22" s="37" t="s">
        <v>54</v>
      </c>
      <c r="C22" s="32"/>
    </row>
    <row r="23" spans="1:9" x14ac:dyDescent="0.25">
      <c r="A23" s="102"/>
      <c r="B23" s="37" t="s">
        <v>55</v>
      </c>
      <c r="C23" s="32">
        <v>0</v>
      </c>
    </row>
    <row r="24" spans="1:9" x14ac:dyDescent="0.25">
      <c r="A24" s="102"/>
      <c r="B24" s="108" t="s">
        <v>56</v>
      </c>
      <c r="C24" s="109"/>
    </row>
    <row r="25" spans="1:9" x14ac:dyDescent="0.25">
      <c r="A25" s="102"/>
      <c r="B25" s="37" t="s">
        <v>98</v>
      </c>
      <c r="C25" s="32">
        <v>21600000</v>
      </c>
    </row>
    <row r="26" spans="1:9" ht="29.1" customHeight="1" x14ac:dyDescent="0.25">
      <c r="A26" s="102"/>
      <c r="B26" s="37" t="s">
        <v>100</v>
      </c>
      <c r="C26" s="32">
        <v>0</v>
      </c>
    </row>
    <row r="27" spans="1:9" x14ac:dyDescent="0.25">
      <c r="A27" s="102"/>
      <c r="B27" s="108" t="s">
        <v>121</v>
      </c>
      <c r="C27" s="109"/>
    </row>
    <row r="28" spans="1:9" x14ac:dyDescent="0.25">
      <c r="A28" s="102"/>
      <c r="B28" s="37" t="s">
        <v>130</v>
      </c>
      <c r="C28" s="32">
        <v>0</v>
      </c>
    </row>
    <row r="29" spans="1:9" x14ac:dyDescent="0.25">
      <c r="A29" s="102"/>
      <c r="B29" s="37" t="s">
        <v>54</v>
      </c>
      <c r="C29" s="32"/>
    </row>
    <row r="30" spans="1:9" x14ac:dyDescent="0.25">
      <c r="A30" s="102"/>
      <c r="B30" s="37" t="s">
        <v>55</v>
      </c>
      <c r="C30" s="32">
        <v>0</v>
      </c>
    </row>
    <row r="31" spans="1:9" x14ac:dyDescent="0.25">
      <c r="A31" s="102"/>
      <c r="B31" s="108" t="s">
        <v>122</v>
      </c>
      <c r="C31" s="109"/>
    </row>
    <row r="32" spans="1:9" x14ac:dyDescent="0.25">
      <c r="A32" s="102"/>
      <c r="B32" s="37"/>
      <c r="C32" s="32"/>
    </row>
    <row r="33" spans="1:3" x14ac:dyDescent="0.25">
      <c r="A33" s="102"/>
      <c r="B33" s="37" t="s">
        <v>54</v>
      </c>
      <c r="C33" s="32">
        <v>0</v>
      </c>
    </row>
    <row r="34" spans="1:3" x14ac:dyDescent="0.25">
      <c r="A34" s="102"/>
      <c r="B34" s="37" t="s">
        <v>55</v>
      </c>
      <c r="C34" s="32">
        <v>0</v>
      </c>
    </row>
    <row r="35" spans="1:3" x14ac:dyDescent="0.25">
      <c r="A35" s="102"/>
      <c r="B35" s="108" t="s">
        <v>114</v>
      </c>
      <c r="C35" s="109"/>
    </row>
    <row r="36" spans="1:3" x14ac:dyDescent="0.25">
      <c r="A36" s="102"/>
      <c r="B36" s="37" t="s">
        <v>125</v>
      </c>
      <c r="C36" s="33">
        <v>1</v>
      </c>
    </row>
    <row r="37" spans="1:3" x14ac:dyDescent="0.25">
      <c r="A37" s="102"/>
      <c r="B37" s="37" t="s">
        <v>115</v>
      </c>
      <c r="C37" s="34">
        <v>1800000</v>
      </c>
    </row>
    <row r="38" spans="1:3" x14ac:dyDescent="0.25">
      <c r="A38" s="102"/>
      <c r="B38" s="37" t="s">
        <v>170</v>
      </c>
      <c r="C38" s="34"/>
    </row>
    <row r="39" spans="1:3" x14ac:dyDescent="0.25">
      <c r="A39" s="102"/>
      <c r="B39" s="37" t="s">
        <v>129</v>
      </c>
      <c r="C39" s="33">
        <v>1</v>
      </c>
    </row>
    <row r="40" spans="1:3" x14ac:dyDescent="0.25">
      <c r="A40" s="24" t="s">
        <v>65</v>
      </c>
      <c r="B40" s="105">
        <f>IFERROR(B20*(VLOOKUP(B18,E15:F17,2,0)),16666)</f>
        <v>16666</v>
      </c>
      <c r="C40" s="105"/>
    </row>
    <row r="41" spans="1:3" ht="93" customHeight="1" x14ac:dyDescent="0.25">
      <c r="A41" s="36" t="s">
        <v>123</v>
      </c>
      <c r="B41" s="106" t="s">
        <v>216</v>
      </c>
      <c r="C41" s="107"/>
    </row>
    <row r="42" spans="1:3" ht="211.5" customHeight="1" x14ac:dyDescent="0.25">
      <c r="A42" s="36" t="s">
        <v>66</v>
      </c>
      <c r="B42" s="120" t="s">
        <v>217</v>
      </c>
      <c r="C42" s="121"/>
    </row>
    <row r="45" spans="1:3" ht="26.25" x14ac:dyDescent="0.25">
      <c r="A45" s="114" t="s">
        <v>171</v>
      </c>
      <c r="B45" s="114"/>
      <c r="C45" s="114"/>
    </row>
    <row r="46" spans="1:3" x14ac:dyDescent="0.25">
      <c r="A46" s="115" t="s">
        <v>172</v>
      </c>
      <c r="B46" s="115"/>
      <c r="C46" s="115"/>
    </row>
    <row r="47" spans="1:3" x14ac:dyDescent="0.25">
      <c r="A47" s="43" t="s">
        <v>173</v>
      </c>
      <c r="B47" s="43" t="s">
        <v>174</v>
      </c>
      <c r="C47" s="44" t="s">
        <v>175</v>
      </c>
    </row>
    <row r="48" spans="1:3" ht="27" x14ac:dyDescent="0.25">
      <c r="A48" s="45" t="s">
        <v>176</v>
      </c>
      <c r="B48" s="46" t="s">
        <v>17</v>
      </c>
      <c r="C48" s="45" t="s">
        <v>177</v>
      </c>
    </row>
    <row r="49" spans="1:3" ht="40.5" x14ac:dyDescent="0.25">
      <c r="A49" s="45" t="s">
        <v>178</v>
      </c>
      <c r="B49" s="46" t="s">
        <v>27</v>
      </c>
      <c r="C49" s="45" t="s">
        <v>179</v>
      </c>
    </row>
    <row r="50" spans="1:3" ht="27" x14ac:dyDescent="0.25">
      <c r="A50" s="45" t="s">
        <v>180</v>
      </c>
      <c r="B50" s="46" t="s">
        <v>27</v>
      </c>
      <c r="C50" s="45" t="s">
        <v>181</v>
      </c>
    </row>
    <row r="51" spans="1:3" x14ac:dyDescent="0.25">
      <c r="A51" s="45" t="s">
        <v>182</v>
      </c>
      <c r="B51" s="46" t="s">
        <v>27</v>
      </c>
      <c r="C51" s="45" t="s">
        <v>183</v>
      </c>
    </row>
    <row r="52" spans="1:3" x14ac:dyDescent="0.25">
      <c r="A52" s="45" t="s">
        <v>184</v>
      </c>
      <c r="B52" s="46" t="s">
        <v>27</v>
      </c>
      <c r="C52" s="47"/>
    </row>
    <row r="53" spans="1:3" x14ac:dyDescent="0.25">
      <c r="A53" s="45" t="s">
        <v>185</v>
      </c>
      <c r="B53" s="46" t="s">
        <v>27</v>
      </c>
      <c r="C53" s="45" t="s">
        <v>186</v>
      </c>
    </row>
    <row r="54" spans="1:3" ht="27" x14ac:dyDescent="0.25">
      <c r="A54" s="45" t="s">
        <v>187</v>
      </c>
      <c r="B54" s="46" t="s">
        <v>27</v>
      </c>
      <c r="C54" s="45" t="s">
        <v>188</v>
      </c>
    </row>
    <row r="55" spans="1:3" x14ac:dyDescent="0.25">
      <c r="A55" s="45" t="s">
        <v>189</v>
      </c>
      <c r="B55" s="46" t="s">
        <v>27</v>
      </c>
      <c r="C55" s="47" t="s">
        <v>190</v>
      </c>
    </row>
    <row r="56" spans="1:3" ht="27" x14ac:dyDescent="0.25">
      <c r="A56" s="45" t="s">
        <v>191</v>
      </c>
      <c r="B56" s="46" t="s">
        <v>27</v>
      </c>
      <c r="C56" s="47" t="s">
        <v>192</v>
      </c>
    </row>
    <row r="57" spans="1:3" ht="27" x14ac:dyDescent="0.25">
      <c r="A57" s="45" t="s">
        <v>193</v>
      </c>
      <c r="B57" s="46" t="s">
        <v>27</v>
      </c>
      <c r="C57" s="47" t="s">
        <v>194</v>
      </c>
    </row>
  </sheetData>
  <sheetProtection algorithmName="SHA-512" hashValue="9mGy7RjpqU/4Lx8SrUFcsYwKdSQcUWpXSWFDZkBPmjhfLGFJZs6ZteRcfnupdK1dTtnj2ZBSXKBUcVTn1a94dQ==" saltValue="9fUogx1ESJDP9OnvexLo9A==" spinCount="100000" sheet="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2" sqref="B1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6" t="s">
        <v>67</v>
      </c>
      <c r="B1" s="96"/>
      <c r="C1" s="96"/>
    </row>
    <row r="2" spans="1:3" x14ac:dyDescent="0.25">
      <c r="A2" s="20" t="s">
        <v>11</v>
      </c>
      <c r="B2" s="86" t="str">
        <f>'AUTOS NOTA 324-478'!B2:C2</f>
        <v>SINIESTRO 128574255  LEGIS APJ32173</v>
      </c>
      <c r="C2" s="87"/>
    </row>
    <row r="3" spans="1:3" x14ac:dyDescent="0.25">
      <c r="A3" s="5" t="s">
        <v>1</v>
      </c>
      <c r="B3" s="51" t="str">
        <f>'AUTOS  NOTA 322'!B2:C2</f>
        <v>11001310303720230029700</v>
      </c>
      <c r="C3" s="51"/>
    </row>
    <row r="4" spans="1:3" x14ac:dyDescent="0.25">
      <c r="A4" s="5" t="s">
        <v>2</v>
      </c>
      <c r="B4" s="51" t="str">
        <f>'AUTOS  NOTA 322'!B3:C3</f>
        <v>JUZGADO 37 CIVIL DEL CIRCUITO DE BOGOTA</v>
      </c>
      <c r="C4" s="51"/>
    </row>
    <row r="5" spans="1:3" x14ac:dyDescent="0.25">
      <c r="A5" s="5" t="s">
        <v>3</v>
      </c>
      <c r="B5" s="51" t="str">
        <f>'AUTOS  NOTA 322'!B4:C4</f>
        <v>ALLIANZ SEGUROS S.A</v>
      </c>
      <c r="C5" s="51"/>
    </row>
    <row r="6" spans="1:3" ht="15" customHeight="1" x14ac:dyDescent="0.25">
      <c r="A6" s="5" t="s">
        <v>4</v>
      </c>
      <c r="B6" s="51" t="str">
        <f>'AUTOS  NOTA 322'!B5:C5</f>
        <v xml:space="preserve">"GLADYS QUINTANA VARGAS (VICTIMA DIRECTA) FN: 21/06/1965
PEDRO ANTONIO MORENO (COMPAÑERO VICTIMA)  FN: 21/05/1963
YEISON STIVE MORENO QUINTANA (HIJO VICTIMA DIRECTA) FN: 12/09/1988
DIANA KATHERINE MORENO QUINTANA (HIJA VICTIMA DIRECTA) FN: 21/06/1992
ELODIA VARGAS DE QUINTANA (MADRE VICTIMA DIRECTA) 2/03/1934
 "	</v>
      </c>
      <c r="C6" s="51"/>
    </row>
    <row r="7" spans="1:3" ht="15" customHeight="1" x14ac:dyDescent="0.25">
      <c r="A7" s="5" t="s">
        <v>5</v>
      </c>
      <c r="B7" s="51" t="str">
        <f>'AUTOS  NOTA 322'!B6:C6</f>
        <v>LLAMADA EN GARANTIA</v>
      </c>
      <c r="C7" s="51"/>
    </row>
    <row r="8" spans="1:3" ht="15" customHeight="1" x14ac:dyDescent="0.25">
      <c r="A8" s="31" t="s">
        <v>101</v>
      </c>
      <c r="B8" s="51" t="str">
        <f>'AUTOS  NOTA 322'!B7:C8</f>
        <v>GLADYS QUINTANA VARGAS</v>
      </c>
      <c r="C8" s="51"/>
    </row>
    <row r="9" spans="1:3" ht="18.95" customHeight="1" x14ac:dyDescent="0.25">
      <c r="A9" s="5" t="s">
        <v>102</v>
      </c>
      <c r="B9" s="51" t="s">
        <v>61</v>
      </c>
      <c r="C9" s="51"/>
    </row>
    <row r="10" spans="1:3" x14ac:dyDescent="0.25">
      <c r="A10" s="7" t="s">
        <v>64</v>
      </c>
      <c r="B10" s="125">
        <f>'AUTOS NOTA 324-478'!B20:C20</f>
        <v>19800000</v>
      </c>
      <c r="C10" s="125"/>
    </row>
    <row r="11" spans="1:3" x14ac:dyDescent="0.25">
      <c r="A11" s="7" t="s">
        <v>116</v>
      </c>
      <c r="B11" s="126">
        <f>'AUTOS NOTA 324-478'!B40:C40</f>
        <v>16666</v>
      </c>
      <c r="C11" s="51"/>
    </row>
    <row r="12" spans="1:3" ht="30" x14ac:dyDescent="0.25">
      <c r="A12" s="7" t="s">
        <v>68</v>
      </c>
      <c r="B12" s="122" t="s">
        <v>215</v>
      </c>
      <c r="C12" s="123"/>
    </row>
    <row r="13" spans="1:3" ht="45" x14ac:dyDescent="0.25">
      <c r="A13" s="5" t="s">
        <v>69</v>
      </c>
      <c r="B13" s="51"/>
      <c r="C13" s="51"/>
    </row>
    <row r="14" spans="1:3" ht="45" x14ac:dyDescent="0.25">
      <c r="A14" s="5" t="s">
        <v>70</v>
      </c>
      <c r="B14" s="51"/>
      <c r="C14" s="51"/>
    </row>
    <row r="15" spans="1:3" x14ac:dyDescent="0.25">
      <c r="A15" s="5" t="s">
        <v>71</v>
      </c>
      <c r="B15" s="6"/>
      <c r="C15" s="6"/>
    </row>
    <row r="16" spans="1:3" x14ac:dyDescent="0.25">
      <c r="A16" s="7" t="s">
        <v>72</v>
      </c>
      <c r="B16" s="51"/>
      <c r="C16" s="51"/>
    </row>
    <row r="17" spans="1:3" x14ac:dyDescent="0.25">
      <c r="A17" s="6" t="s">
        <v>73</v>
      </c>
      <c r="B17" s="124"/>
      <c r="C17" s="12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6" t="s">
        <v>131</v>
      </c>
      <c r="B1" s="96"/>
      <c r="C1" s="96"/>
    </row>
    <row r="2" spans="1:3" x14ac:dyDescent="0.25">
      <c r="A2" s="42" t="s">
        <v>11</v>
      </c>
      <c r="B2" s="86" t="str">
        <f>'[2]AUTOS NOTA 321'!B2:C2</f>
        <v xml:space="preserve">SINIESTRO   LEGIS </v>
      </c>
      <c r="C2" s="87"/>
    </row>
    <row r="3" spans="1:3" x14ac:dyDescent="0.25">
      <c r="A3" s="5" t="s">
        <v>1</v>
      </c>
      <c r="B3" s="118" t="str">
        <f>'AUTOS  NOTA 322'!B2:C2</f>
        <v>11001310303720230029700</v>
      </c>
      <c r="C3" s="118"/>
    </row>
    <row r="4" spans="1:3" x14ac:dyDescent="0.25">
      <c r="A4" s="5" t="s">
        <v>2</v>
      </c>
      <c r="B4" s="53" t="s">
        <v>197</v>
      </c>
      <c r="C4" s="54"/>
    </row>
    <row r="5" spans="1:3" ht="14.45" customHeight="1" x14ac:dyDescent="0.25">
      <c r="A5" s="5" t="s">
        <v>3</v>
      </c>
      <c r="B5" s="53" t="s">
        <v>198</v>
      </c>
      <c r="C5" s="54"/>
    </row>
    <row r="6" spans="1:3" ht="14.45" customHeight="1" x14ac:dyDescent="0.25">
      <c r="A6" s="5" t="s">
        <v>4</v>
      </c>
      <c r="B6" s="59" t="s">
        <v>218</v>
      </c>
      <c r="C6" s="54"/>
    </row>
    <row r="7" spans="1:3" x14ac:dyDescent="0.25">
      <c r="A7" s="5" t="s">
        <v>5</v>
      </c>
      <c r="B7" s="51" t="str">
        <f>'[3]GENERALES NOTA 322'!B6:C6</f>
        <v>LLAMADA EN GARANTIA</v>
      </c>
      <c r="C7" s="51"/>
    </row>
    <row r="8" spans="1:3" x14ac:dyDescent="0.25">
      <c r="A8" s="5" t="s">
        <v>102</v>
      </c>
      <c r="B8" s="51" t="s">
        <v>61</v>
      </c>
      <c r="C8" s="51"/>
    </row>
    <row r="9" spans="1:3" x14ac:dyDescent="0.25">
      <c r="A9" s="7" t="s">
        <v>64</v>
      </c>
      <c r="B9" s="125">
        <f>'[3]GENERALES  NOTA 324 -478'!B17:C17</f>
        <v>100000000</v>
      </c>
      <c r="C9" s="125"/>
    </row>
    <row r="10" spans="1:3" x14ac:dyDescent="0.25">
      <c r="A10" s="5" t="s">
        <v>132</v>
      </c>
      <c r="B10" s="128">
        <v>711750000</v>
      </c>
      <c r="C10" s="128"/>
    </row>
    <row r="11" spans="1:3" x14ac:dyDescent="0.25">
      <c r="A11" s="5" t="s">
        <v>195</v>
      </c>
      <c r="B11" s="51" t="s">
        <v>219</v>
      </c>
      <c r="C11" s="51"/>
    </row>
    <row r="12" spans="1:3" x14ac:dyDescent="0.25">
      <c r="A12" s="5" t="s">
        <v>133</v>
      </c>
      <c r="B12" s="51"/>
      <c r="C12" s="51"/>
    </row>
    <row r="13" spans="1:3" x14ac:dyDescent="0.25">
      <c r="A13" s="5" t="s">
        <v>134</v>
      </c>
      <c r="B13" s="127"/>
      <c r="C13" s="127"/>
    </row>
    <row r="14" spans="1:3" x14ac:dyDescent="0.25">
      <c r="A14" s="5" t="s">
        <v>135</v>
      </c>
      <c r="B14" s="51"/>
      <c r="C14" s="51"/>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6" t="s">
        <v>136</v>
      </c>
      <c r="B1" s="96"/>
      <c r="C1" s="96"/>
    </row>
    <row r="2" spans="1:6" x14ac:dyDescent="0.25">
      <c r="A2" s="20" t="s">
        <v>11</v>
      </c>
      <c r="B2" s="86" t="str">
        <f>'[2]AUTOS NOTA 321'!B2:C2</f>
        <v xml:space="preserve">SINIESTRO   LEGIS </v>
      </c>
      <c r="C2" s="87"/>
    </row>
    <row r="3" spans="1:6" x14ac:dyDescent="0.25">
      <c r="A3" s="5" t="s">
        <v>1</v>
      </c>
      <c r="B3" s="51" t="str">
        <f>'[3]GENERALES NOTA 322'!B2:C2</f>
        <v xml:space="preserve">Radicado </v>
      </c>
      <c r="C3" s="51"/>
    </row>
    <row r="4" spans="1:6" x14ac:dyDescent="0.25">
      <c r="A4" s="5" t="s">
        <v>2</v>
      </c>
      <c r="B4" s="51" t="str">
        <f>'[3]GENERALES NOTA 322'!B3:C3</f>
        <v>JUZGADO</v>
      </c>
      <c r="C4" s="51"/>
    </row>
    <row r="5" spans="1:6" x14ac:dyDescent="0.25">
      <c r="A5" s="5" t="s">
        <v>3</v>
      </c>
      <c r="B5" s="51" t="str">
        <f>'[3]GENERALES NOTA 322'!B4:C4</f>
        <v xml:space="preserve">NOMBRE Y APELLIDOS DE  LOS DEMANDADOS </v>
      </c>
      <c r="C5" s="51"/>
    </row>
    <row r="6" spans="1:6" x14ac:dyDescent="0.25">
      <c r="A6" s="5" t="s">
        <v>4</v>
      </c>
      <c r="B6" s="51" t="str">
        <f>'[3]GENERALES NOTA 322'!B5:C5</f>
        <v>COLOCAR LOS NOMBRES Y APELLIDOS, SU CALIDAD (HERMANO, HIJO ETC)  PARA LOS CONYUGES E HIJOS COLOCAR LA FECHA DE NACIMIENTO.</v>
      </c>
      <c r="C6" s="51"/>
    </row>
    <row r="7" spans="1:6" x14ac:dyDescent="0.25">
      <c r="A7" s="5" t="s">
        <v>5</v>
      </c>
      <c r="B7" s="51" t="str">
        <f>'[3]GENERALES NOTA 322'!B6:C6</f>
        <v>LLAMADA EN GARANTIA</v>
      </c>
      <c r="C7" s="51"/>
    </row>
    <row r="8" spans="1:6" x14ac:dyDescent="0.25">
      <c r="A8" s="5" t="s">
        <v>137</v>
      </c>
      <c r="B8" s="51" t="str">
        <f>'[3]GENERALES NOTA 325'!B8:C8</f>
        <v>PROBABLE GENERALES</v>
      </c>
      <c r="C8" s="51"/>
    </row>
    <row r="9" spans="1:6" x14ac:dyDescent="0.25">
      <c r="A9" s="5" t="s">
        <v>138</v>
      </c>
      <c r="B9" s="51"/>
      <c r="C9" s="51"/>
    </row>
    <row r="10" spans="1:6" ht="111" customHeight="1" x14ac:dyDescent="0.25">
      <c r="A10" s="5" t="s">
        <v>139</v>
      </c>
      <c r="B10" s="51"/>
      <c r="C10" s="51"/>
    </row>
    <row r="11" spans="1:6" ht="21" customHeight="1" x14ac:dyDescent="0.25">
      <c r="A11" s="129"/>
      <c r="B11" s="129"/>
      <c r="C11" s="129"/>
      <c r="E11" t="s">
        <v>57</v>
      </c>
      <c r="F11" s="22">
        <v>0.7</v>
      </c>
    </row>
    <row r="12" spans="1:6" hidden="1" x14ac:dyDescent="0.25">
      <c r="A12" s="130"/>
      <c r="B12" s="130"/>
      <c r="C12" s="130"/>
      <c r="E12" t="s">
        <v>59</v>
      </c>
      <c r="F12" s="23">
        <v>0.3</v>
      </c>
    </row>
    <row r="13" spans="1:6" ht="18.75" x14ac:dyDescent="0.25">
      <c r="A13" s="131" t="s">
        <v>140</v>
      </c>
      <c r="B13" s="131"/>
      <c r="C13" s="131"/>
    </row>
    <row r="14" spans="1:6" x14ac:dyDescent="0.25">
      <c r="A14" s="39" t="s">
        <v>60</v>
      </c>
      <c r="B14" s="103" t="s">
        <v>61</v>
      </c>
      <c r="C14" s="104"/>
    </row>
    <row r="15" spans="1:6" ht="45" x14ac:dyDescent="0.25">
      <c r="A15" s="21" t="s">
        <v>63</v>
      </c>
      <c r="B15" s="132">
        <f>((C17+C18+C20+C21+C25+C23+C27+C29+C24+C28)-C32)*C31*C33</f>
        <v>1000000000</v>
      </c>
      <c r="C15" s="132"/>
    </row>
    <row r="16" spans="1:6" x14ac:dyDescent="0.25">
      <c r="A16" s="7" t="s">
        <v>64</v>
      </c>
      <c r="B16" s="112" t="s">
        <v>53</v>
      </c>
      <c r="C16" s="113"/>
    </row>
    <row r="17" spans="1:3" x14ac:dyDescent="0.25">
      <c r="A17" s="101"/>
      <c r="B17" s="37" t="s">
        <v>54</v>
      </c>
      <c r="C17" s="32">
        <v>1000000000</v>
      </c>
    </row>
    <row r="18" spans="1:3" x14ac:dyDescent="0.25">
      <c r="A18" s="102"/>
      <c r="B18" s="37" t="s">
        <v>55</v>
      </c>
      <c r="C18" s="32">
        <v>0</v>
      </c>
    </row>
    <row r="19" spans="1:3" x14ac:dyDescent="0.25">
      <c r="A19" s="102"/>
      <c r="B19" s="108" t="s">
        <v>56</v>
      </c>
      <c r="C19" s="109"/>
    </row>
    <row r="20" spans="1:3" x14ac:dyDescent="0.25">
      <c r="A20" s="102"/>
      <c r="B20" s="37" t="s">
        <v>98</v>
      </c>
      <c r="C20" s="32">
        <v>0</v>
      </c>
    </row>
    <row r="21" spans="1:3" ht="30" x14ac:dyDescent="0.25">
      <c r="A21" s="102"/>
      <c r="B21" s="37" t="s">
        <v>100</v>
      </c>
      <c r="C21" s="32">
        <v>0</v>
      </c>
    </row>
    <row r="22" spans="1:3" x14ac:dyDescent="0.25">
      <c r="A22" s="102"/>
      <c r="B22" s="108" t="s">
        <v>121</v>
      </c>
      <c r="C22" s="109"/>
    </row>
    <row r="23" spans="1:3" x14ac:dyDescent="0.25">
      <c r="A23" s="102"/>
      <c r="B23" s="37" t="s">
        <v>130</v>
      </c>
      <c r="C23" s="32">
        <v>0</v>
      </c>
    </row>
    <row r="24" spans="1:3" x14ac:dyDescent="0.25">
      <c r="A24" s="102"/>
      <c r="B24" s="37" t="s">
        <v>54</v>
      </c>
      <c r="C24" s="32">
        <v>0</v>
      </c>
    </row>
    <row r="25" spans="1:3" x14ac:dyDescent="0.25">
      <c r="A25" s="102"/>
      <c r="B25" s="37" t="s">
        <v>55</v>
      </c>
      <c r="C25" s="32">
        <v>0</v>
      </c>
    </row>
    <row r="26" spans="1:3" x14ac:dyDescent="0.25">
      <c r="A26" s="102"/>
      <c r="B26" s="108" t="s">
        <v>122</v>
      </c>
      <c r="C26" s="109"/>
    </row>
    <row r="27" spans="1:3" x14ac:dyDescent="0.25">
      <c r="A27" s="102"/>
      <c r="B27" s="37"/>
      <c r="C27" s="32"/>
    </row>
    <row r="28" spans="1:3" x14ac:dyDescent="0.25">
      <c r="A28" s="102"/>
      <c r="B28" s="37" t="s">
        <v>54</v>
      </c>
      <c r="C28" s="32">
        <v>0</v>
      </c>
    </row>
    <row r="29" spans="1:3" x14ac:dyDescent="0.25">
      <c r="A29" s="102"/>
      <c r="B29" s="37" t="s">
        <v>55</v>
      </c>
      <c r="C29" s="32">
        <v>0</v>
      </c>
    </row>
    <row r="30" spans="1:3" x14ac:dyDescent="0.25">
      <c r="A30" s="102"/>
      <c r="B30" s="108" t="s">
        <v>114</v>
      </c>
      <c r="C30" s="109"/>
    </row>
    <row r="31" spans="1:3" x14ac:dyDescent="0.25">
      <c r="A31" s="102"/>
      <c r="B31" s="37" t="s">
        <v>125</v>
      </c>
      <c r="C31" s="33">
        <v>1</v>
      </c>
    </row>
    <row r="32" spans="1:3" x14ac:dyDescent="0.25">
      <c r="A32" s="102"/>
      <c r="B32" s="37" t="s">
        <v>115</v>
      </c>
      <c r="C32" s="34">
        <v>0</v>
      </c>
    </row>
    <row r="33" spans="1:3" x14ac:dyDescent="0.25">
      <c r="A33" s="102"/>
      <c r="B33" s="37" t="s">
        <v>129</v>
      </c>
      <c r="C33" s="33">
        <v>1</v>
      </c>
    </row>
    <row r="34" spans="1:3" x14ac:dyDescent="0.25">
      <c r="A34" s="24" t="s">
        <v>65</v>
      </c>
      <c r="B34" s="105">
        <f>IFERROR(B15*(VLOOKUP(B14,E11:F13,2,0)),16666)</f>
        <v>16666</v>
      </c>
      <c r="C34" s="105"/>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30" t="s">
        <v>127</v>
      </c>
      <c r="M1" t="s">
        <v>76</v>
      </c>
      <c r="N1" t="s">
        <v>57</v>
      </c>
      <c r="O1" t="s">
        <v>117</v>
      </c>
    </row>
    <row r="2" spans="1:15" x14ac:dyDescent="0.25">
      <c r="A2" t="s">
        <v>76</v>
      </c>
      <c r="B2" t="s">
        <v>27</v>
      </c>
      <c r="C2" t="s">
        <v>77</v>
      </c>
      <c r="D2" s="2" t="s">
        <v>78</v>
      </c>
      <c r="E2" s="1" t="s">
        <v>79</v>
      </c>
      <c r="F2" s="2" t="s">
        <v>61</v>
      </c>
      <c r="G2" s="4">
        <v>0.7</v>
      </c>
      <c r="H2" t="s">
        <v>7</v>
      </c>
      <c r="I2" t="s">
        <v>80</v>
      </c>
      <c r="K2" t="s">
        <v>104</v>
      </c>
      <c r="L2" s="30" t="s">
        <v>105</v>
      </c>
      <c r="M2" t="s">
        <v>81</v>
      </c>
      <c r="N2" t="s">
        <v>59</v>
      </c>
      <c r="O2" t="s">
        <v>27</v>
      </c>
    </row>
    <row r="3" spans="1:15" x14ac:dyDescent="0.25">
      <c r="A3" t="s">
        <v>81</v>
      </c>
      <c r="C3" t="s">
        <v>82</v>
      </c>
      <c r="D3" s="2" t="s">
        <v>83</v>
      </c>
      <c r="E3" s="1" t="s">
        <v>84</v>
      </c>
      <c r="F3" s="2" t="s">
        <v>59</v>
      </c>
      <c r="G3" s="4">
        <v>0.3</v>
      </c>
      <c r="H3" t="s">
        <v>85</v>
      </c>
      <c r="I3" t="s">
        <v>86</v>
      </c>
      <c r="L3" s="30"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30" t="s">
        <v>108</v>
      </c>
    </row>
    <row r="6" spans="1:15" x14ac:dyDescent="0.25">
      <c r="E6" s="1" t="s">
        <v>94</v>
      </c>
      <c r="I6" t="s">
        <v>95</v>
      </c>
      <c r="L6" s="30" t="s">
        <v>128</v>
      </c>
    </row>
    <row r="7" spans="1:15" x14ac:dyDescent="0.25">
      <c r="E7" s="1" t="s">
        <v>96</v>
      </c>
      <c r="I7" t="s">
        <v>119</v>
      </c>
      <c r="L7" s="30" t="s">
        <v>109</v>
      </c>
    </row>
    <row r="8" spans="1:15" x14ac:dyDescent="0.25">
      <c r="E8" s="1" t="s">
        <v>97</v>
      </c>
      <c r="L8" s="30" t="s">
        <v>121</v>
      </c>
    </row>
    <row r="9" spans="1:15" x14ac:dyDescent="0.25">
      <c r="L9" s="30" t="s">
        <v>110</v>
      </c>
    </row>
    <row r="10" spans="1:15" x14ac:dyDescent="0.25">
      <c r="L10" s="30" t="s">
        <v>111</v>
      </c>
    </row>
    <row r="11" spans="1:15" x14ac:dyDescent="0.25">
      <c r="L11" s="30" t="s">
        <v>112</v>
      </c>
    </row>
    <row r="12" spans="1:15" x14ac:dyDescent="0.25">
      <c r="L12" s="30" t="s">
        <v>113</v>
      </c>
    </row>
    <row r="13" spans="1:15" x14ac:dyDescent="0.25">
      <c r="L13" s="30"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YADIRA LÓPEZ</cp:lastModifiedBy>
  <cp:revision/>
  <dcterms:created xsi:type="dcterms:W3CDTF">2020-12-07T14:41:17Z</dcterms:created>
  <dcterms:modified xsi:type="dcterms:W3CDTF">2025-08-08T17:36:57Z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