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mc:AlternateContent xmlns:mc="http://schemas.openxmlformats.org/markup-compatibility/2006">
    <mc:Choice Requires="x15">
      <x15ac:absPath xmlns:x15ac="http://schemas.microsoft.com/office/spreadsheetml/2010/11/ac" url="https://d.docs.live.net/6005b27abb0791d3/Documentos/Docs compartidos HCA/PROCESOS ALLIANZ/BOGOTA/GLADYS QUINTANA VARGAS/"/>
    </mc:Choice>
  </mc:AlternateContent>
  <xr:revisionPtr revIDLastSave="0" documentId="8_{8C4AF198-6730-4407-B3B7-4B0C8A6A8E62}" xr6:coauthVersionLast="47" xr6:coauthVersionMax="47" xr10:uidLastSave="{00000000-0000-0000-0000-000000000000}"/>
  <bookViews>
    <workbookView xWindow="-120" yWindow="-120" windowWidth="29040" windowHeight="15720" xr2:uid="{00000000-000D-0000-FFFF-FFFF00000000}"/>
  </bookViews>
  <sheets>
    <sheet name="AUTOS  NOTA 322" sheetId="1" r:id="rId1"/>
    <sheet name="AUTOS NOTA 321" sheetId="7" r:id="rId2"/>
    <sheet name="AUTOS NOTA 324-478" sheetId="8" r:id="rId3"/>
    <sheet name="TASACION " sheetId="10" state="hidden" r:id="rId4"/>
    <sheet name="AUTOS NOTA 325" sheetId="9" r:id="rId5"/>
    <sheet name="CONCEPTO DE CONCILIACIÓN 330 " sheetId="11" r:id="rId6"/>
    <sheet name="CAMBIO DE CONTINGENCIA 423" sheetId="12" r:id="rId7"/>
    <sheet name="Hoja2" sheetId="6" state="hidden" r:id="rId8"/>
  </sheets>
  <externalReferences>
    <externalReference r:id="rId9"/>
    <externalReference r:id="rId10"/>
    <externalReference r:id="rId11"/>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4" i="9" l="1"/>
  <c r="B3" i="11"/>
  <c r="B20" i="8"/>
  <c r="B40" i="8" s="1"/>
  <c r="B34" i="12"/>
  <c r="B15" i="12"/>
  <c r="B8" i="12"/>
  <c r="B7" i="12"/>
  <c r="B6" i="12"/>
  <c r="B5" i="12"/>
  <c r="B4" i="12"/>
  <c r="B3" i="12"/>
  <c r="B2" i="12"/>
  <c r="H23" i="11"/>
  <c r="H25" i="11" s="1"/>
  <c r="F22" i="11"/>
  <c r="F24" i="11" s="1"/>
  <c r="E22" i="11"/>
  <c r="E24" i="11" s="1"/>
  <c r="H21" i="11"/>
  <c r="G21" i="11"/>
  <c r="G23" i="11" s="1"/>
  <c r="G25" i="11" s="1"/>
  <c r="F21" i="11"/>
  <c r="F23" i="11" s="1"/>
  <c r="F25" i="11" s="1"/>
  <c r="E21" i="11"/>
  <c r="E23" i="11" s="1"/>
  <c r="E25" i="11" s="1"/>
  <c r="D21" i="11"/>
  <c r="D23" i="11" s="1"/>
  <c r="D25" i="11" s="1"/>
  <c r="H20" i="11"/>
  <c r="H22" i="11" s="1"/>
  <c r="H24" i="11" s="1"/>
  <c r="G20" i="11"/>
  <c r="G22" i="11" s="1"/>
  <c r="G24" i="11" s="1"/>
  <c r="F20" i="11"/>
  <c r="E20" i="11"/>
  <c r="D20" i="11"/>
  <c r="D22" i="11" s="1"/>
  <c r="D24" i="11" s="1"/>
  <c r="B9" i="11"/>
  <c r="B7" i="11"/>
  <c r="B2" i="11"/>
  <c r="B10" i="9" l="1"/>
  <c r="B2" i="8" l="1"/>
  <c r="B2" i="9" s="1"/>
  <c r="B8" i="9" l="1"/>
  <c r="B7" i="9"/>
  <c r="B6" i="9"/>
  <c r="B5" i="9"/>
  <c r="B3" i="9"/>
  <c r="B8" i="8"/>
  <c r="B7" i="8"/>
  <c r="B6" i="8"/>
  <c r="B5" i="8"/>
  <c r="B4" i="8"/>
  <c r="B3" i="8"/>
  <c r="B8" i="7"/>
  <c r="B4" i="7" l="1"/>
  <c r="B5" i="7"/>
  <c r="B6" i="7"/>
  <c r="B7" i="7"/>
  <c r="B3" i="7"/>
  <c r="B9" i="8"/>
  <c r="B11" i="9" l="1"/>
</calcChain>
</file>

<file path=xl/sharedStrings.xml><?xml version="1.0" encoding="utf-8"?>
<sst xmlns="http://schemas.openxmlformats.org/spreadsheetml/2006/main" count="331" uniqueCount="220">
  <si>
    <t>SOLICITUD DE ANTECEDENTES -ABOGADO EXTERNO-</t>
  </si>
  <si>
    <t>Radicado(23 digitos)</t>
  </si>
  <si>
    <t>Juzgado</t>
  </si>
  <si>
    <t>Demandado</t>
  </si>
  <si>
    <t xml:space="preserve">Demandante </t>
  </si>
  <si>
    <t>Tipo de vinculacion compañía</t>
  </si>
  <si>
    <t xml:space="preserve">Situcion Laboral </t>
  </si>
  <si>
    <t xml:space="preserve">Ocupado-trabajador cuenta ajena </t>
  </si>
  <si>
    <t xml:space="preserve">Motociclista </t>
  </si>
  <si>
    <t>AMPARO A AFECTAR</t>
  </si>
  <si>
    <t>REMISION DE ANTECEDENTES - ABOGADO INTERNO-</t>
  </si>
  <si>
    <t>SINIESTRO - APLICATIVO</t>
  </si>
  <si>
    <t>PÓLIZA</t>
  </si>
  <si>
    <t>VALOR ASEGURADO</t>
  </si>
  <si>
    <t>MODALIDAD</t>
  </si>
  <si>
    <t xml:space="preserve">VIGENCIA </t>
  </si>
  <si>
    <t xml:space="preserve">SINIESTRO DENTRO DE LA VIGENCIA? </t>
  </si>
  <si>
    <t>SI</t>
  </si>
  <si>
    <t>CARTERA A DÍA</t>
  </si>
  <si>
    <t>COASEGURO</t>
  </si>
  <si>
    <t>PROPIO</t>
  </si>
  <si>
    <t xml:space="preserve">ASEGURADORAS  </t>
  </si>
  <si>
    <t xml:space="preserve">% DE PARTICIPACION </t>
  </si>
  <si>
    <t>REASEGURO- SUPERA LOS $500M-</t>
  </si>
  <si>
    <t>LARGE GLOSSES</t>
  </si>
  <si>
    <t>MOTIVO DE LA DEMANDA</t>
  </si>
  <si>
    <t xml:space="preserve">OFRECIENTO AUTOS </t>
  </si>
  <si>
    <t>NO</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</si>
  <si>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</si>
  <si>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</si>
  <si>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</si>
  <si>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</si>
  <si>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</si>
  <si>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</si>
  <si>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</si>
  <si>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</si>
  <si>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</si>
  <si>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</si>
  <si>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</si>
  <si>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</si>
  <si>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</si>
  <si>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</si>
  <si>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</si>
  <si>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</si>
  <si>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</si>
  <si>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</si>
  <si>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</si>
  <si>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</si>
  <si>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</si>
  <si>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</si>
  <si>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</si>
  <si>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</si>
  <si>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</si>
  <si>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</si>
  <si>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</si>
  <si>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</si>
  <si>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Extrapatrimoniales</t>
  </si>
  <si>
    <t>PROBABLE</t>
  </si>
  <si>
    <t>DAÑOS MATERIALES</t>
  </si>
  <si>
    <t>EVENTUAL</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</si>
  <si>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</si>
  <si>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</si>
  <si>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</si>
  <si>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</si>
  <si>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</si>
  <si>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Reserva propuesta</t>
  </si>
  <si>
    <t>Defensa de la Aseguradora: (Enumerar y enunciar las excepciones propuestas demanda y/o llamamiento )</t>
  </si>
  <si>
    <t>INFORME ABOGADO INTERNO</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</si>
  <si>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</si>
  <si>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</si>
  <si>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</si>
  <si>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</si>
  <si>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</si>
  <si>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</si>
  <si>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CLASE DE REASEGURO</t>
  </si>
  <si>
    <t>Acompañante motorista</t>
  </si>
  <si>
    <t>OCURRENCIA</t>
  </si>
  <si>
    <t>CEDIDO</t>
  </si>
  <si>
    <t>FACULTATIVO</t>
  </si>
  <si>
    <t xml:space="preserve">Objetado por la Compañía </t>
  </si>
  <si>
    <t xml:space="preserve">Ciclista </t>
  </si>
  <si>
    <t>CLAIMS MADE</t>
  </si>
  <si>
    <t>ACEPTADO</t>
  </si>
  <si>
    <t>AUTOMATICO</t>
  </si>
  <si>
    <t>Pretensiones elevadas- reclamación Compañía</t>
  </si>
  <si>
    <t>Ocupado - Autonomo</t>
  </si>
  <si>
    <t>Cliclista vehículo</t>
  </si>
  <si>
    <t>SUNSET</t>
  </si>
  <si>
    <t>Ofrecimiento muy bajo-reclamación Compañía</t>
  </si>
  <si>
    <t xml:space="preserve">Tareas del hogar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</si>
  <si>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</si>
  <si>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</si>
  <si>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</si>
  <si>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</si>
  <si>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</si>
  <si>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</si>
  <si>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</si>
  <si>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</si>
  <si>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Daño moral</t>
  </si>
  <si>
    <t>Daño a la salud</t>
  </si>
  <si>
    <t>Daño a la Salud que podría interpretarse como daño a la vida de relación</t>
  </si>
  <si>
    <t>INTERVINIENTE</t>
  </si>
  <si>
    <t>CONTINGENCIA</t>
  </si>
  <si>
    <t>LLAMADA EN GARANTIA</t>
  </si>
  <si>
    <t>DEMANDA DIRECTA</t>
  </si>
  <si>
    <t>RCE HOMICIDIO</t>
  </si>
  <si>
    <t>RCE HOMICIDIO-LESION</t>
  </si>
  <si>
    <t>RCE + DAÑOS MATERIALES</t>
  </si>
  <si>
    <t>RCC HOMICIDIO</t>
  </si>
  <si>
    <t>RCC HOMICIDIO-LESION</t>
  </si>
  <si>
    <t>PERDIDA PARCIAL DAÑOS</t>
  </si>
  <si>
    <t>PÉRDIDA PARCIAL HURTO</t>
  </si>
  <si>
    <t>PÉRDIDA TOTAL DAÑOS</t>
  </si>
  <si>
    <t>SUSTRACCIÓN TOTAL</t>
  </si>
  <si>
    <t>OTROS</t>
  </si>
  <si>
    <t>DEDUCIBLE</t>
  </si>
  <si>
    <t>Reserva CIA</t>
  </si>
  <si>
    <t xml:space="preserve">SI </t>
  </si>
  <si>
    <t>ALLIANZ</t>
  </si>
  <si>
    <t>Peaton</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</si>
  <si>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</si>
  <si>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RCE DAÑOS MATERIALES</t>
  </si>
  <si>
    <t>DAÑOS VEHICULO ASEGURADO</t>
  </si>
  <si>
    <t>Observaciones sobre el valor de la contingencia: (Se debe explicar como se aterrizaron las pretensiones.) si el caso es de daños indicar el valor comercial del vh</t>
  </si>
  <si>
    <t>NO APLICA</t>
  </si>
  <si>
    <t>COASEGURO RETENCION ALLIANZ (%)</t>
  </si>
  <si>
    <t>JUZGADO</t>
  </si>
  <si>
    <t xml:space="preserve">RCE LESIONES </t>
  </si>
  <si>
    <t>RCC LESIONES</t>
  </si>
  <si>
    <t>CONCURRENCIA</t>
  </si>
  <si>
    <r>
      <t xml:space="preserve">INDIQUE LA PLACA- </t>
    </r>
    <r>
      <rPr>
        <sz val="11"/>
        <color rgb="FFFF0000"/>
        <rFont val="Calibri"/>
        <family val="2"/>
        <scheme val="minor"/>
      </rPr>
      <t>SUSTITUYA</t>
    </r>
  </si>
  <si>
    <t xml:space="preserve">CONCEPTO DE CONCILIACIÓN 330 </t>
  </si>
  <si>
    <t xml:space="preserve">SUMA SOLICITADA </t>
  </si>
  <si>
    <t>COMENTARIO OUT</t>
  </si>
  <si>
    <t>AUTORIZACION COMPAÑÍA SUMA</t>
  </si>
  <si>
    <t xml:space="preserve">AUTORIZACION COMPAÑÍA COMENTARIOS </t>
  </si>
  <si>
    <t>CAMBIO CONTINGENCIA PJ</t>
  </si>
  <si>
    <t xml:space="preserve">CONTINGENCIA ACTUAL </t>
  </si>
  <si>
    <t xml:space="preserve">CAMBIO DE CONTINGENCIA </t>
  </si>
  <si>
    <t xml:space="preserve">COMENTARIOS CAMBIO DE CONTINGENCIA </t>
  </si>
  <si>
    <t xml:space="preserve">ACTUALIZACION DE CONTINGENCIA  </t>
  </si>
  <si>
    <t>DEMANDADO</t>
  </si>
  <si>
    <t xml:space="preserve">DEMANDANTE </t>
  </si>
  <si>
    <t>TIPO DE VINCULACION COMPAÑÍA</t>
  </si>
  <si>
    <t xml:space="preserve">TIPO DE PERJUCIO </t>
  </si>
  <si>
    <t>INTERVINIENTE -NOMBRE DE LESIONADO O MUERTO (S) DEL PROCESO</t>
  </si>
  <si>
    <t xml:space="preserve">NUMERO DE IDENTIFICACION </t>
  </si>
  <si>
    <t xml:space="preserve">DOMICILIO </t>
  </si>
  <si>
    <t xml:space="preserve">TELEFONO </t>
  </si>
  <si>
    <t>CORREO ELECTRONICO</t>
  </si>
  <si>
    <t xml:space="preserve">ESTADO CIVIL </t>
  </si>
  <si>
    <t xml:space="preserve">FECHA DE NACIMIENTO </t>
  </si>
  <si>
    <t xml:space="preserve">EDAD AL MOMENTO DEL SINIESTRO </t>
  </si>
  <si>
    <t xml:space="preserve">FECHA DE DEFUNCION </t>
  </si>
  <si>
    <t xml:space="preserve">SITUCION LABORAL </t>
  </si>
  <si>
    <t xml:space="preserve">PROFESION </t>
  </si>
  <si>
    <t xml:space="preserve">INGRESOS NETOS </t>
  </si>
  <si>
    <t>NUMERO DE LESIONADOS Y/O FALLECIDOS  SEGÚN IPAT</t>
  </si>
  <si>
    <t xml:space="preserve">CONDICION </t>
  </si>
  <si>
    <t>FECHA DE LOS HECHOS</t>
  </si>
  <si>
    <t>FECHA DE SOLICITUD AUDIENCIA PREJUDICIAL</t>
  </si>
  <si>
    <t>FECHA DE AUDIENCIA PREJUDICIAL</t>
  </si>
  <si>
    <t>RADICADO(23 DIGITOS)</t>
  </si>
  <si>
    <t>ASEGURADO</t>
  </si>
  <si>
    <t>NIT ASEGURADO</t>
  </si>
  <si>
    <t>PLACA VEHÍCULO ASEGURADO (SI APLICA)</t>
  </si>
  <si>
    <t>NO. PÓLIZA VINCULADA</t>
  </si>
  <si>
    <t>FECHA DE ASIGNACIÓN</t>
  </si>
  <si>
    <t>FECHA DE NOTIFICACIÓN</t>
  </si>
  <si>
    <t>FECHA DE CONTESTACION 
*RECOMENDACIÓN: FECHA MÁXIMA PARA CONTESTAR LA DEMANDA ACORDE A LO ESTIÚLADO EN LA NORMA.</t>
  </si>
  <si>
    <t>PRIORIDAD DEL FONDO</t>
  </si>
  <si>
    <t>ANTIFRAUDE</t>
  </si>
  <si>
    <t>Validar si en proceso se presentan alguna de las siguientes situaciones :</t>
  </si>
  <si>
    <t>Descripción</t>
  </si>
  <si>
    <t>SI / NO</t>
  </si>
  <si>
    <t xml:space="preserve">En caso de ser afirmativo, explicar: </t>
  </si>
  <si>
    <r>
      <rPr>
        <b/>
        <sz val="10"/>
        <color theme="1"/>
        <rFont val="Century Gothic"/>
        <family val="2"/>
      </rPr>
      <t>PJ</t>
    </r>
    <r>
      <rPr>
        <sz val="10"/>
        <color theme="1"/>
        <rFont val="Century Gothic"/>
        <family val="2"/>
      </rPr>
      <t xml:space="preserve"> - Exageración pretensiones materiales (lucro cesante y daño emergente).</t>
    </r>
  </si>
  <si>
    <t>Diferencia entre el lucro cesante y daño emergente pretendidos por los demandantes en el proceso judicial Vs tasacion objetivada.</t>
  </si>
  <si>
    <r>
      <rPr>
        <b/>
        <sz val="10"/>
        <color theme="1"/>
        <rFont val="Century Gothic"/>
        <family val="2"/>
      </rPr>
      <t xml:space="preserve">PJ </t>
    </r>
    <r>
      <rPr>
        <sz val="10"/>
        <color theme="1"/>
        <rFont val="Century Gothic"/>
        <family val="2"/>
      </rPr>
      <t>- Lesiones/circunstancias sin relación o inconsistentes con los hechos demandados.</t>
    </r>
  </si>
  <si>
    <t>Diferencia entre la declaración del asegurado y el tercero; Asegurado no brinda información o se niega a entrevista; Reclamación  originada en supuestos accidentes sin testigos ni reportes; Incendio elementos de alta cuantía  o sucedido en circustancias extrañas; Hurto de articulos de alto costos debido a incineración de la propiedad, vehiuclo o bien; Lesiones y daños materiales sin acreditación y/o soporte.</t>
  </si>
  <si>
    <r>
      <rPr>
        <b/>
        <sz val="10"/>
        <color theme="1"/>
        <rFont val="Century Gothic"/>
        <family val="2"/>
      </rPr>
      <t xml:space="preserve">PJ </t>
    </r>
    <r>
      <rPr>
        <sz val="10"/>
        <color theme="1"/>
        <rFont val="Century Gothic"/>
        <family val="2"/>
      </rPr>
      <t>- Soportes de asegurados/terceros demandantes adulterados.</t>
    </r>
  </si>
  <si>
    <t>Documentos falsos aportados como pruabs; Vehículos con daños severos y no reportan lesionados; Médico de terceros (especializado), también está involucrado en otros diagnósticos;  ITP Irregularidad en el proceso de calificación; Diagnósticos médicos sin el debido sustento.</t>
  </si>
  <si>
    <r>
      <rPr>
        <b/>
        <sz val="10"/>
        <color theme="1"/>
        <rFont val="Century Gothic"/>
        <family val="2"/>
      </rPr>
      <t xml:space="preserve">PJ </t>
    </r>
    <r>
      <rPr>
        <sz val="10"/>
        <color theme="1"/>
        <rFont val="Century Gothic"/>
        <family val="2"/>
      </rPr>
      <t>- Demandantes involucrados en otros siniestros y procesos judiciales.</t>
    </r>
  </si>
  <si>
    <t xml:space="preserve">Procesos judiciales llevados a cabo en distintas ciudades con los mismos demandantes. </t>
  </si>
  <si>
    <r>
      <rPr>
        <b/>
        <sz val="10"/>
        <color theme="1"/>
        <rFont val="Century Gothic"/>
        <family val="2"/>
      </rPr>
      <t>PJ</t>
    </r>
    <r>
      <rPr>
        <sz val="10"/>
        <color theme="1"/>
        <rFont val="Century Gothic"/>
        <family val="2"/>
      </rPr>
      <t xml:space="preserve"> - Víctima involucrada en fraudes anteriores .</t>
    </r>
  </si>
  <si>
    <r>
      <rPr>
        <b/>
        <sz val="10"/>
        <color theme="1"/>
        <rFont val="Century Gothic"/>
        <family val="2"/>
      </rPr>
      <t>PJ</t>
    </r>
    <r>
      <rPr>
        <sz val="10"/>
        <color theme="1"/>
        <rFont val="Century Gothic"/>
        <family val="2"/>
      </rPr>
      <t xml:space="preserve"> - Relación/parentesco entre asegurado y tercero afectado.</t>
    </r>
  </si>
  <si>
    <t xml:space="preserve">Demandantes con vínculos consanguineos, de afinidad y/o amistad con el asegurado. </t>
  </si>
  <si>
    <r>
      <rPr>
        <b/>
        <sz val="10"/>
        <color theme="1"/>
        <rFont val="Century Gothic"/>
        <family val="2"/>
      </rPr>
      <t xml:space="preserve">PJ </t>
    </r>
    <r>
      <rPr>
        <sz val="10"/>
        <color theme="1"/>
        <rFont val="Century Gothic"/>
        <family val="2"/>
      </rPr>
      <t>- Sumas elevadas aseguradas con respecto a la ocupación desarrollada del asegurado.</t>
    </r>
  </si>
  <si>
    <t xml:space="preserve">Prima contratada alta comparada con los ingresos reales del asegurado; Valor del aseguro excesivo o con valor que supera lo devegado por el asegurado. </t>
  </si>
  <si>
    <r>
      <rPr>
        <b/>
        <sz val="10"/>
        <color theme="1"/>
        <rFont val="Century Gothic"/>
        <family val="2"/>
      </rPr>
      <t xml:space="preserve">PJ </t>
    </r>
    <r>
      <rPr>
        <sz val="10"/>
        <color theme="1"/>
        <rFont val="Century Gothic"/>
        <family val="2"/>
      </rPr>
      <t>- Reticencia</t>
    </r>
  </si>
  <si>
    <t>Lesiones y/o afectaciones del asegurado preexistentes.</t>
  </si>
  <si>
    <r>
      <rPr>
        <b/>
        <sz val="10"/>
        <color theme="1"/>
        <rFont val="Century Gothic"/>
        <family val="2"/>
      </rPr>
      <t>PJ</t>
    </r>
    <r>
      <rPr>
        <sz val="10"/>
        <color theme="1"/>
        <rFont val="Century Gothic"/>
        <family val="2"/>
      </rPr>
      <t xml:space="preserve"> - Reclamaciones presentadas durante la misma vigencia de la póliza por cisrcunsatancias similares. </t>
    </r>
  </si>
  <si>
    <t xml:space="preserve"> Múltiples reclamos por la misma pérdida y similar.</t>
  </si>
  <si>
    <r>
      <rPr>
        <b/>
        <sz val="10"/>
        <color theme="1"/>
        <rFont val="Century Gothic"/>
        <family val="2"/>
      </rPr>
      <t>PJ</t>
    </r>
    <r>
      <rPr>
        <sz val="10"/>
        <color theme="1"/>
        <rFont val="Century Gothic"/>
        <family val="2"/>
      </rPr>
      <t xml:space="preserve"> - El asegurado tiene más de un seguro de vida en la misma o con otras compañías.</t>
    </r>
  </si>
  <si>
    <t>Múltiples aseguramientos del mismo tipo.</t>
  </si>
  <si>
    <t xml:space="preserve">COMENTARIOS ABOGADO EXTERNO </t>
  </si>
  <si>
    <t>11001310303720230029700</t>
  </si>
  <si>
    <t>JUZGADO 37 CIVIL DEL CIRCUITO DE BOGOTA</t>
  </si>
  <si>
    <t>ALLIANZ SEGUROS S.A</t>
  </si>
  <si>
    <t xml:space="preserve">"GLADYS QUINTANA VARGAS (VICTIMA DIRECTA) FN: 21/06/1965
PEDRO ANTONIO MORENO (COMPAÑERO VICTIMA)  FN: 21/05/1963
YEISON STIVE MORENO QUINTANA (HIJO VICTIMA DIRECTA) FN: 12/09/1988
DIANA KATHERINE MORENO QUINTANA (HIJA VICTIMA DIRECTA) FN: 21/06/1992
ELODIA VARGAS DE QUINTANA (MADRE VICTIMA DIRECTA) 2/03/1934
 "	</t>
  </si>
  <si>
    <t>GLADYS QUINTANA VARGAS</t>
  </si>
  <si>
    <t xml:space="preserve">FINCA LA ESPERANZA, VEREDA GUASIMAL TENA- CUNDINAMARCA  </t>
  </si>
  <si>
    <t>N/A</t>
  </si>
  <si>
    <t xml:space="preserve">samisu962@gmail.com </t>
  </si>
  <si>
    <t>UNION LIBRE</t>
  </si>
  <si>
    <t>21 DE JUNIO DE 1965</t>
  </si>
  <si>
    <t>3 LESIONADOS // NO SE CUENTA CON IPAT</t>
  </si>
  <si>
    <t xml:space="preserve">NO SE REALIZÓ, CON EL ESCRITO DE DEMANDA SOLICITAN MEDIDA CAUTELAR </t>
  </si>
  <si>
    <t xml:space="preserve">"EL DÍA 29 DE JUNIO DE 2023 APROXIMADAMENTE LAS 3:00 PM EN LA VÍA QUE DE GIRARDOT CONDUCE A MOSQUERA C/MARCA, SE PRESENTÓ UN ACCIDENTE DE TRÁNSITO EN EL CUAL SE VIO INVOLUCRADO EL VEHÍCULO DE PLACAS SZY534 (ASEGURADO) Y EL VEHICULO DE PLACA QFQ-341, OCASIONÁNDOLE GRAVES LESIONES A TRES PERSONAS OCUPANTES DEL VEHICULO QFQ 341, ENTRE ELLAS LA SEÑORA GLADYS QUINTANA VARGAS. 
NO SE APORTA INFORME DEL INSTITUTO DE MEDICINA LEGAL QUE DEFINA LAS SECUELAS MEDICO LEGALES DE LA SEÑORA GLADYS QUINTANA VARGAS. 
NO SE APORTA DICTAMEN EMITIDO POR LA JUNTA REGIONAL DE CALIFICACIÓN DE INVALIDEZ QUE DEFINA UNA PÉRDIDA DE CAPACIDAD LABORAL PARA LA SEÑORA GLADYS QUINTANA VARGAS.
NO SE APORTA INFORME POLICIAL DE ACCIDENTES DE TRÁNSITO IPAT, QUE DEN LUCES DE LAS CIRCUNSTANCIAS DE TIEMPO, MODO Y LUGAR EN LAS QUE OCURRIÓ EL ACCIDENTE O LAS CAUSAS QUE DIERON ORIGEN AL MISMO, ÚNICAMENTE SE APORTA REPORTE DE ACCIDENTE DE TRÁNSITO, EXPEDIDO POR EL DEPARTAMENTO DE POLICÍA DE CUNDINAMARCA. 
 "	
	</t>
  </si>
  <si>
    <t>UNION ANDINA DE TRANSPORTES S.A.S</t>
  </si>
  <si>
    <t>SZY534</t>
  </si>
  <si>
    <t>023215588 / 38</t>
  </si>
  <si>
    <t>SINIESTRO 128574255  LEGIS APJ32173</t>
  </si>
  <si>
    <t>Desde las 00:00 horas del 12/02/2023 hasta las 24:00 horas del 11/02/2024.</t>
  </si>
  <si>
    <t>X</t>
  </si>
  <si>
    <t>LA CONTINGENCIA SE CALIFICA COMO REMOTA CONSIDERANDO QUE, DE ACUERDO CON EL INFORME POLICIAL DE ACCIDENTES DE TRÁNSITO NÚMERO C-001581206, SE LE ATRIBUYE LA RESPONSABILIDAD AL CONDUCTOR DEL VEHÍCULO DE PLACA QFQ-341 AL SER CODIFICADO POR EL AGENTE DE TRÁNSITO CON LAS HIPÓTESIS NÚMERO 157 QUE CORRESPONDE A “OTRA” Y EN LA CUAL SE ESPECIFICA “INVASIÓN DEL CARRIL CONTRARIO”, LO QUE PRUEBA QUE LA CAUSA FUNDAMENTAL Y DETERMINANTE DEL ACCIDENTE DE TRÁNSITO AL REALIZAR UNA MANIOBRA RIESGOSA RECAE SOBRE EL CONDUCTOR DEL VEHÍCULO DE PLACA QFQ-341- 
POR LO ANTERIOR, ESTARÍAMOS FRENTE A UN EXIMENTE DE RESPONSABILIDAD DENOMINADO “HECHO DE UN TERCERO.</t>
  </si>
  <si>
    <t xml:space="preserve">Daño Moral: Se liquida conforme a los parámetros de la Corte Suprema de Justicia ($72,000,000) casos dramáticos, calculando una PCL del 10% según las lesiones sufridas por la demandante. </t>
  </si>
  <si>
    <t xml:space="preserve">"EXCEPCIONES DEL LLAMAMIENTO "
1.  INEXISTENCIA DE COBERTURA POR RUPTURA DEL NEXO CAUSAL OCASIONADO  POR EL HECHO DE UN TERCERO
2. INEXISTENCIA DE COBERTURA AL NO DEMOSTRARSE LA RESPONSABILIDAD EN  CABEZA DEL CONDUCTOR DEL VEHÍCULO CON PLACAS SZY-534o 
3. AUSENCIA DE PRUEBA DE OCURRENCIA DEL SINIESTRO.
4. DELIMITACIÓN DE LOS RIESGOS AMPARADOS POR LA PÓLIZA DE SEGURO DE  AUTOMÓVILES NUMERO 023215588/38, EXTENSIÓN DE LA COBERTURA Y EXCLUSIONES ESPECIFICAS DE COBERTURA 
5. LÍMITE DE LA RESPONSABILIDAD DEL ASEGURADOR    
6. INEXISTENCIA DE OBLIGACIÓN INDEMNIZATORIA.
7. DISPONIBILIDAD EN COBERTURA DEL VALOR ASEGURADO
8. APLICACIÓN DE DEDUCIBLE
9.LAS QUE RESULTEN PROBADAS EN EL PROCESO (GENÉRICA, ECUMÉNICA O  INNOMINADA
	</t>
  </si>
  <si>
    <t xml:space="preserve">GLADYS QUINTANA VARGAS (VICTIMA DIRECTA) FN: 21/06/1965
PEDRO ANTONIO MORENO (COMPAÑERO VICTIMA)  FN: 21/05/1963
YEISON STIVE MORENO QUINTANA (HIJO VICTIMA DIRECTA) FN: 12/09/1988
DIANA KATHERINE MORENO QUINTANA (HIJA VICTIMA DIRECTA) FN: 21/06/1992
ELODIA VARGAS DE QUINTANA (MADRE VICTIMA DIRECTA) 2/03/1934	</t>
  </si>
  <si>
    <t>NO PRESENTAR NINGUNA FORMULA DE ARREGLO POR EL MOMENTO, SE DEBE ESPERAR AL AVANCE DEL PROCESO PARA DETERMINAR SI EXISTE ACARGO DE NUESTRO ASEGURADO ALGUNA RESPONSABILIDAD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</si>
</sst>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 #,##0;[Red]\-&quot;$&quot;\ #,##0"/>
    <numFmt numFmtId="42" formatCode="_-&quot;$&quot;\ * #,##0_-;\-&quot;$&quot;\ * #,##0_-;_-&quot;$&quot;\ * &quot;-&quot;_-;_-@_-"/>
    <numFmt numFmtId="44" formatCode="_-&quot;$&quot;\ * #,##0.00_-;\-&quot;$&quot;\ * #,##0.00_-;_-&quot;$&quot;\ * &quot;-&quot;??_-;_-@_-"/>
    <numFmt numFmtId="164" formatCode="_-&quot;$&quot;\ * #,##0_-;\-&quot;$&quot;\ * #,##0_-;_-&quot;$&quot;\ * &quot;-&quot;??_-;_-@_-"/>
  </numFmts>
  <fonts count="15"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
      <b/>
      <sz val="20"/>
      <color theme="0"/>
      <name val="Calibri"/>
      <family val="2"/>
      <scheme val="minor"/>
    </font>
    <font>
      <sz val="10"/>
      <name val="Calibri"/>
      <family val="2"/>
      <scheme val="minor"/>
    </font>
    <font>
      <b/>
      <sz val="10"/>
      <color theme="0"/>
      <name val="Century Gothic"/>
      <family val="2"/>
    </font>
    <font>
      <sz val="10"/>
      <color theme="1"/>
      <name val="Century Gothic"/>
      <family val="2"/>
    </font>
    <font>
      <b/>
      <sz val="10"/>
      <color theme="1"/>
      <name val="Century Gothic"/>
      <family val="2"/>
    </font>
    <font>
      <sz val="11"/>
      <color rgb="FF000000"/>
      <name val="Calibri"/>
      <family val="2"/>
      <scheme val="minor"/>
    </font>
  </fonts>
  <fills count="10">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002060"/>
        <bgColor indexed="64"/>
      </patternFill>
    </fill>
    <fill>
      <patternFill patternType="solid">
        <fgColor rgb="FFFFFFFF"/>
        <bgColor rgb="FF000000"/>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5">
    <xf numFmtId="0" fontId="0" fillId="0" borderId="0"/>
    <xf numFmtId="42"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xf numFmtId="44" fontId="1" fillId="0" borderId="0" applyFont="0" applyFill="0" applyBorder="0" applyAlignment="0" applyProtection="0"/>
  </cellStyleXfs>
  <cellXfs count="133">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42" fontId="0" fillId="0" borderId="0" xfId="0" applyNumberFormat="1"/>
    <xf numFmtId="9" fontId="0" fillId="0" borderId="0" xfId="1" applyNumberFormat="1" applyFont="1"/>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2" fillId="0" borderId="2" xfId="0" applyFont="1" applyBorder="1" applyAlignment="1">
      <alignment horizontal="justify" vertical="top"/>
    </xf>
    <xf numFmtId="0" fontId="11" fillId="8" borderId="9" xfId="0" applyFont="1" applyFill="1" applyBorder="1" applyAlignment="1">
      <alignment horizontal="center" vertical="center" wrapText="1"/>
    </xf>
    <xf numFmtId="0" fontId="11" fillId="8" borderId="10" xfId="0" applyFont="1" applyFill="1" applyBorder="1" applyAlignment="1">
      <alignment horizontal="center" vertical="center" wrapText="1"/>
    </xf>
    <xf numFmtId="0" fontId="12" fillId="0" borderId="1" xfId="0" applyFont="1" applyBorder="1" applyAlignment="1">
      <alignment horizontal="left" vertical="center" wrapText="1"/>
    </xf>
    <xf numFmtId="0" fontId="12" fillId="0" borderId="1" xfId="0" applyFont="1" applyBorder="1" applyAlignment="1">
      <alignment horizontal="center" vertical="center"/>
    </xf>
    <xf numFmtId="0" fontId="12" fillId="0" borderId="1" xfId="0" applyFont="1" applyBorder="1" applyAlignment="1">
      <alignment horizontal="left" vertical="center"/>
    </xf>
    <xf numFmtId="0" fontId="0" fillId="7" borderId="2" xfId="0" applyFill="1" applyBorder="1" applyAlignment="1">
      <alignment horizontal="justify" vertical="top"/>
    </xf>
    <xf numFmtId="0" fontId="0" fillId="7" borderId="3" xfId="0" applyFill="1" applyBorder="1" applyAlignment="1">
      <alignment horizontal="justify" vertical="top"/>
    </xf>
    <xf numFmtId="0" fontId="9" fillId="2" borderId="6" xfId="0" applyFont="1" applyFill="1" applyBorder="1" applyAlignment="1">
      <alignment horizontal="center" vertical="top"/>
    </xf>
    <xf numFmtId="0" fontId="0" fillId="0" borderId="1" xfId="0" applyBorder="1" applyAlignment="1">
      <alignment horizontal="justify" vertical="top"/>
    </xf>
    <xf numFmtId="0" fontId="0" fillId="0" borderId="1" xfId="0" applyBorder="1" applyAlignment="1">
      <alignment horizontal="justify" vertical="top" wrapText="1"/>
    </xf>
    <xf numFmtId="0" fontId="0" fillId="0" borderId="2" xfId="0" applyBorder="1" applyAlignment="1">
      <alignment horizontal="justify" vertical="top"/>
    </xf>
    <xf numFmtId="0" fontId="0" fillId="0" borderId="3" xfId="0" applyBorder="1" applyAlignment="1">
      <alignment horizontal="justify" vertical="top"/>
    </xf>
    <xf numFmtId="6" fontId="0" fillId="0" borderId="1" xfId="1" applyNumberFormat="1" applyFont="1" applyBorder="1" applyAlignment="1">
      <alignment horizontal="justify" vertical="top" wrapText="1"/>
    </xf>
    <xf numFmtId="42" fontId="0" fillId="0" borderId="1" xfId="1" applyFont="1" applyBorder="1" applyAlignment="1">
      <alignment horizontal="justify" vertical="top" wrapText="1"/>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wrapText="1"/>
    </xf>
    <xf numFmtId="0" fontId="2" fillId="7" borderId="1" xfId="0" applyFont="1" applyFill="1" applyBorder="1" applyAlignment="1">
      <alignment horizontal="justify" vertical="top" wrapText="1"/>
    </xf>
    <xf numFmtId="14" fontId="0" fillId="0" borderId="2" xfId="0" applyNumberFormat="1" applyBorder="1" applyAlignment="1">
      <alignment horizontal="justify" vertical="top"/>
    </xf>
    <xf numFmtId="14" fontId="0" fillId="0" borderId="3" xfId="0" applyNumberFormat="1" applyBorder="1" applyAlignment="1">
      <alignment horizontal="justify" vertical="top"/>
    </xf>
    <xf numFmtId="14" fontId="0" fillId="7" borderId="2" xfId="0" applyNumberFormat="1" applyFill="1" applyBorder="1" applyAlignment="1">
      <alignment horizontal="justify" vertical="top"/>
    </xf>
    <xf numFmtId="14" fontId="0" fillId="7" borderId="3" xfId="0" applyNumberFormat="1" applyFill="1" applyBorder="1" applyAlignment="1">
      <alignment horizontal="justify" vertical="top"/>
    </xf>
    <xf numFmtId="0" fontId="0" fillId="7" borderId="5" xfId="0" applyFill="1" applyBorder="1" applyAlignment="1">
      <alignment horizontal="justify" vertical="top" wrapText="1"/>
    </xf>
    <xf numFmtId="0" fontId="0" fillId="7" borderId="7" xfId="0" applyFill="1" applyBorder="1" applyAlignment="1">
      <alignment horizontal="justify" vertical="top" wrapText="1"/>
    </xf>
    <xf numFmtId="0" fontId="0" fillId="7" borderId="12" xfId="0" applyFill="1" applyBorder="1" applyAlignment="1">
      <alignment horizontal="justify" vertical="top" wrapText="1"/>
    </xf>
    <xf numFmtId="0" fontId="0" fillId="7" borderId="8" xfId="0" applyFill="1" applyBorder="1" applyAlignment="1">
      <alignment horizontal="justify" vertical="top" wrapText="1"/>
    </xf>
    <xf numFmtId="0" fontId="0" fillId="7" borderId="13" xfId="0" applyFill="1" applyBorder="1" applyAlignment="1">
      <alignment horizontal="justify" vertical="top" wrapText="1"/>
    </xf>
    <xf numFmtId="0" fontId="0" fillId="7" borderId="14" xfId="0" applyFill="1" applyBorder="1" applyAlignment="1">
      <alignment horizontal="justify" vertical="top" wrapText="1"/>
    </xf>
    <xf numFmtId="0" fontId="14" fillId="9" borderId="2" xfId="0" applyFont="1" applyFill="1" applyBorder="1" applyAlignment="1">
      <alignment horizontal="justify" vertical="top" wrapText="1"/>
    </xf>
    <xf numFmtId="0" fontId="14" fillId="9" borderId="3" xfId="0" applyFont="1" applyFill="1" applyBorder="1" applyAlignment="1">
      <alignment horizontal="justify" vertical="top" wrapText="1"/>
    </xf>
    <xf numFmtId="14" fontId="0" fillId="7" borderId="1" xfId="0" applyNumberFormat="1" applyFill="1" applyBorder="1" applyAlignment="1">
      <alignment horizontal="justify" vertical="top" wrapText="1"/>
    </xf>
    <xf numFmtId="0" fontId="0" fillId="7" borderId="1" xfId="0" applyFill="1" applyBorder="1" applyAlignment="1">
      <alignment horizontal="justify" vertical="top" wrapText="1"/>
    </xf>
    <xf numFmtId="0" fontId="7" fillId="0" borderId="1" xfId="3" applyBorder="1" applyAlignment="1">
      <alignment horizontal="justify" vertical="top" wrapText="1"/>
    </xf>
    <xf numFmtId="14" fontId="0" fillId="0" borderId="1" xfId="0" applyNumberFormat="1" applyBorder="1" applyAlignment="1">
      <alignment horizontal="justify" vertical="top"/>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9" fillId="2" borderId="4" xfId="0" applyFont="1" applyFill="1" applyBorder="1" applyAlignment="1">
      <alignment horizontal="center" vertical="top"/>
    </xf>
    <xf numFmtId="0" fontId="14" fillId="0" borderId="2" xfId="0" applyFont="1" applyBorder="1" applyAlignment="1">
      <alignment horizontal="justify" vertical="top" wrapText="1"/>
    </xf>
    <xf numFmtId="0" fontId="14" fillId="0" borderId="3" xfId="0" applyFont="1" applyBorder="1" applyAlignment="1">
      <alignment horizontal="justify" vertical="top" wrapText="1"/>
    </xf>
    <xf numFmtId="0" fontId="2" fillId="0" borderId="2" xfId="0" applyFont="1" applyBorder="1" applyAlignment="1">
      <alignment horizontal="center" vertical="top"/>
    </xf>
    <xf numFmtId="0" fontId="2" fillId="0" borderId="3" xfId="0" applyFont="1" applyBorder="1" applyAlignment="1">
      <alignment horizontal="center" vertical="top"/>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9" fillId="2" borderId="15" xfId="0" applyFont="1" applyFill="1" applyBorder="1" applyAlignment="1" applyProtection="1">
      <alignment horizontal="center" vertical="top"/>
      <protection locked="0"/>
    </xf>
    <xf numFmtId="0" fontId="10" fillId="7" borderId="4" xfId="0" applyFont="1" applyFill="1" applyBorder="1" applyAlignment="1" applyProtection="1">
      <alignment horizontal="center" vertical="top"/>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5" xfId="0" applyBorder="1" applyAlignment="1" applyProtection="1">
      <alignment horizontal="left" vertical="top" wrapText="1"/>
      <protection locked="0"/>
    </xf>
    <xf numFmtId="0" fontId="0" fillId="0" borderId="7" xfId="0" applyBorder="1" applyAlignment="1" applyProtection="1">
      <alignment horizontal="left" vertical="top" wrapText="1"/>
      <protection locked="0"/>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xf numFmtId="0" fontId="0" fillId="5" borderId="1" xfId="0" applyFill="1" applyBorder="1" applyAlignment="1">
      <alignment horizontal="justify" vertical="top"/>
    </xf>
    <xf numFmtId="164" fontId="0" fillId="5" borderId="1" xfId="4" applyNumberFormat="1" applyFont="1" applyFill="1" applyBorder="1" applyAlignment="1">
      <alignment horizontal="center"/>
    </xf>
    <xf numFmtId="0" fontId="2" fillId="0" borderId="4" xfId="0" applyFont="1" applyBorder="1" applyAlignment="1">
      <alignment horizontal="center" vertical="top"/>
    </xf>
    <xf numFmtId="0" fontId="2" fillId="0" borderId="6" xfId="0" applyFont="1" applyBorder="1" applyAlignment="1">
      <alignment horizontal="center" vertical="top"/>
    </xf>
    <xf numFmtId="0" fontId="3" fillId="2" borderId="4" xfId="0" applyFont="1" applyFill="1" applyBorder="1" applyAlignment="1">
      <alignment horizontal="center" vertical="top"/>
    </xf>
    <xf numFmtId="42" fontId="0" fillId="5" borderId="4" xfId="1" applyFont="1" applyFill="1" applyBorder="1" applyAlignment="1" applyProtection="1">
      <alignment horizontal="center" vertical="top"/>
    </xf>
  </cellXfs>
  <cellStyles count="5">
    <cellStyle name="Hipervínculo" xfId="3" builtinId="8"/>
    <cellStyle name="Moneda" xfId="4" builtinId="4"/>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e02653/AppData/Local/Microsoft/Windows/INetCache/Content.Outlook/6U4382SS/INFORME%20INICIAL%20AUTOS%2020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6005b27abb0791d3/Documentos/Docs%20compartidos%20HCA/PROCESOS%20ALLIANZ/FORMATOS%20INFORMES/NUEVOS%20FORMATOS/INFORME%20INICIAL%20GENERALES%202024%20OU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UTOS  NOTA 322"/>
      <sheetName val="AUTOS NOTA 321"/>
      <sheetName val="AUTOS NOTA 324"/>
      <sheetName val="TASACION "/>
      <sheetName val="AUTOS NOTA 325"/>
      <sheetName val="Hoja2"/>
    </sheetNames>
    <sheetDataSet>
      <sheetData sheetId="0"/>
      <sheetData sheetId="1">
        <row r="2">
          <cell r="B2" t="str">
            <v xml:space="preserve">SINIESTRO   LEGIS </v>
          </cell>
          <cell r="C2"/>
        </row>
      </sheetData>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ES NOTA 322"/>
      <sheetName val="GENERALES NOTA 321"/>
      <sheetName val="GENERALES  NOTA 324 -478"/>
      <sheetName val="GENERALES NOTA 325"/>
      <sheetName val="CONCEPTO DE CONCILIACIÓN 330 "/>
      <sheetName val="CAMBIO DE CONTINGENCIA 423"/>
      <sheetName val="Hoja1"/>
      <sheetName val="Hoja2"/>
    </sheetNames>
    <sheetDataSet>
      <sheetData sheetId="0">
        <row r="2">
          <cell r="B2" t="str">
            <v xml:space="preserve">Radicado </v>
          </cell>
          <cell r="C2"/>
        </row>
        <row r="3">
          <cell r="B3" t="str">
            <v>JUZGADO</v>
          </cell>
          <cell r="C3"/>
        </row>
        <row r="4">
          <cell r="B4" t="str">
            <v xml:space="preserve">NOMBRE Y APELLIDOS DE  LOS DEMANDADOS </v>
          </cell>
          <cell r="C4"/>
        </row>
        <row r="5">
          <cell r="B5" t="str">
            <v>COLOCAR LOS NOMBRES Y APELLIDOS, SU CALIDAD (HERMANO, HIJO ETC)  PARA LOS CONYUGES E HIJOS COLOCAR LA FECHA DE NACIMIENTO.</v>
          </cell>
          <cell r="C5"/>
        </row>
        <row r="6">
          <cell r="B6" t="str">
            <v>LLAMADA EN GARANTIA</v>
          </cell>
          <cell r="C6"/>
        </row>
      </sheetData>
      <sheetData sheetId="1"/>
      <sheetData sheetId="2">
        <row r="17">
          <cell r="B17">
            <v>100000000</v>
          </cell>
          <cell r="C17"/>
        </row>
      </sheetData>
      <sheetData sheetId="3">
        <row r="8">
          <cell r="B8" t="str">
            <v>PROBABLE GENERALES</v>
          </cell>
          <cell r="C8"/>
        </row>
      </sheetData>
      <sheetData sheetId="4"/>
      <sheetData sheetId="5"/>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samisu962@gmail.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tabSelected="1" topLeftCell="A12" zoomScale="85" zoomScaleNormal="85" workbookViewId="0">
      <selection activeCell="B25" sqref="B25:C27"/>
    </sheetView>
  </sheetViews>
  <sheetFormatPr baseColWidth="10" defaultColWidth="0" defaultRowHeight="15" x14ac:dyDescent="0.25"/>
  <cols>
    <col min="1" max="1" width="69.140625" style="8" customWidth="1"/>
    <col min="2" max="2" width="55.140625" style="8" customWidth="1"/>
    <col min="3" max="3" width="62.42578125" style="8" customWidth="1"/>
    <col min="4" max="16384" width="11.42578125" style="2" hidden="1"/>
  </cols>
  <sheetData>
    <row r="1" spans="1:3" ht="26.25" x14ac:dyDescent="0.25">
      <c r="A1" s="50" t="s">
        <v>0</v>
      </c>
      <c r="B1" s="50"/>
      <c r="C1" s="50"/>
    </row>
    <row r="2" spans="1:3" x14ac:dyDescent="0.25">
      <c r="A2" s="5" t="s">
        <v>162</v>
      </c>
      <c r="B2" s="57" t="s">
        <v>196</v>
      </c>
      <c r="C2" s="58"/>
    </row>
    <row r="3" spans="1:3" x14ac:dyDescent="0.25">
      <c r="A3" s="5" t="s">
        <v>126</v>
      </c>
      <c r="B3" s="53" t="s">
        <v>197</v>
      </c>
      <c r="C3" s="54"/>
    </row>
    <row r="4" spans="1:3" x14ac:dyDescent="0.25">
      <c r="A4" s="5" t="s">
        <v>141</v>
      </c>
      <c r="B4" s="53" t="s">
        <v>198</v>
      </c>
      <c r="C4" s="54"/>
    </row>
    <row r="5" spans="1:3" ht="31.5" customHeight="1" x14ac:dyDescent="0.25">
      <c r="A5" s="5" t="s">
        <v>142</v>
      </c>
      <c r="B5" s="59" t="s">
        <v>199</v>
      </c>
      <c r="C5" s="54"/>
    </row>
    <row r="6" spans="1:3" x14ac:dyDescent="0.25">
      <c r="A6" s="5" t="s">
        <v>143</v>
      </c>
      <c r="B6" s="51" t="s">
        <v>103</v>
      </c>
      <c r="C6" s="51"/>
    </row>
    <row r="7" spans="1:3" x14ac:dyDescent="0.25">
      <c r="A7" s="27" t="s">
        <v>144</v>
      </c>
      <c r="B7" s="53" t="s">
        <v>127</v>
      </c>
      <c r="C7" s="54"/>
    </row>
    <row r="8" spans="1:3" ht="23.1" customHeight="1" x14ac:dyDescent="0.25">
      <c r="A8" s="28" t="s">
        <v>145</v>
      </c>
      <c r="B8" s="51" t="s">
        <v>200</v>
      </c>
      <c r="C8" s="51"/>
    </row>
    <row r="9" spans="1:3" x14ac:dyDescent="0.25">
      <c r="A9" s="28" t="s">
        <v>146</v>
      </c>
      <c r="B9" s="51">
        <v>20738183</v>
      </c>
      <c r="C9" s="51"/>
    </row>
    <row r="10" spans="1:3" x14ac:dyDescent="0.25">
      <c r="A10" s="28" t="s">
        <v>147</v>
      </c>
      <c r="B10" s="52" t="s">
        <v>201</v>
      </c>
      <c r="C10" s="52"/>
    </row>
    <row r="11" spans="1:3" ht="30" customHeight="1" x14ac:dyDescent="0.25">
      <c r="A11" s="29" t="s">
        <v>148</v>
      </c>
      <c r="B11" s="52" t="s">
        <v>202</v>
      </c>
      <c r="C11" s="52"/>
    </row>
    <row r="12" spans="1:3" ht="30" customHeight="1" x14ac:dyDescent="0.25">
      <c r="A12" s="5" t="s">
        <v>149</v>
      </c>
      <c r="B12" s="75" t="s">
        <v>203</v>
      </c>
      <c r="C12" s="52"/>
    </row>
    <row r="13" spans="1:3" x14ac:dyDescent="0.25">
      <c r="A13" s="5" t="s">
        <v>150</v>
      </c>
      <c r="B13" s="51" t="s">
        <v>204</v>
      </c>
      <c r="C13" s="51"/>
    </row>
    <row r="14" spans="1:3" x14ac:dyDescent="0.25">
      <c r="A14" s="5" t="s">
        <v>151</v>
      </c>
      <c r="B14" s="76" t="s">
        <v>205</v>
      </c>
      <c r="C14" s="51"/>
    </row>
    <row r="15" spans="1:3" x14ac:dyDescent="0.25">
      <c r="A15" s="5" t="s">
        <v>152</v>
      </c>
      <c r="B15" s="51">
        <v>58</v>
      </c>
      <c r="C15" s="51"/>
    </row>
    <row r="16" spans="1:3" x14ac:dyDescent="0.25">
      <c r="A16" s="5" t="s">
        <v>153</v>
      </c>
      <c r="B16" s="51" t="s">
        <v>202</v>
      </c>
      <c r="C16" s="51"/>
    </row>
    <row r="17" spans="1:3" ht="15" customHeight="1" x14ac:dyDescent="0.25">
      <c r="A17" s="5" t="s">
        <v>154</v>
      </c>
      <c r="B17" s="52" t="s">
        <v>89</v>
      </c>
      <c r="C17" s="52"/>
    </row>
    <row r="18" spans="1:3" x14ac:dyDescent="0.25">
      <c r="A18" s="5" t="s">
        <v>155</v>
      </c>
      <c r="B18" s="52" t="s">
        <v>124</v>
      </c>
      <c r="C18" s="52"/>
    </row>
    <row r="19" spans="1:3" ht="18.75" customHeight="1" x14ac:dyDescent="0.25">
      <c r="A19" s="5" t="s">
        <v>156</v>
      </c>
      <c r="B19" s="55" t="s">
        <v>124</v>
      </c>
      <c r="C19" s="56"/>
    </row>
    <row r="20" spans="1:3" x14ac:dyDescent="0.25">
      <c r="A20" s="5" t="s">
        <v>157</v>
      </c>
      <c r="B20" s="51" t="s">
        <v>206</v>
      </c>
      <c r="C20" s="51"/>
    </row>
    <row r="21" spans="1:3" ht="17.25" customHeight="1" x14ac:dyDescent="0.25">
      <c r="A21" s="5" t="s">
        <v>158</v>
      </c>
      <c r="B21" s="52" t="s">
        <v>93</v>
      </c>
      <c r="C21" s="52"/>
    </row>
    <row r="22" spans="1:3" x14ac:dyDescent="0.25">
      <c r="A22" s="28" t="s">
        <v>159</v>
      </c>
      <c r="B22" s="73">
        <v>45106</v>
      </c>
      <c r="C22" s="74"/>
    </row>
    <row r="23" spans="1:3" x14ac:dyDescent="0.25">
      <c r="A23" s="28" t="s">
        <v>160</v>
      </c>
      <c r="B23" s="71" t="s">
        <v>207</v>
      </c>
      <c r="C23" s="72"/>
    </row>
    <row r="24" spans="1:3" x14ac:dyDescent="0.25">
      <c r="A24" s="28" t="s">
        <v>161</v>
      </c>
      <c r="B24" s="71" t="s">
        <v>207</v>
      </c>
      <c r="C24" s="72"/>
    </row>
    <row r="25" spans="1:3" x14ac:dyDescent="0.25">
      <c r="A25" s="60" t="s">
        <v>120</v>
      </c>
      <c r="B25" s="65" t="s">
        <v>208</v>
      </c>
      <c r="C25" s="66"/>
    </row>
    <row r="26" spans="1:3" x14ac:dyDescent="0.25">
      <c r="A26" s="60"/>
      <c r="B26" s="67"/>
      <c r="C26" s="68"/>
    </row>
    <row r="27" spans="1:3" ht="100.5" customHeight="1" x14ac:dyDescent="0.25">
      <c r="A27" s="60"/>
      <c r="B27" s="69"/>
      <c r="C27" s="70"/>
    </row>
    <row r="28" spans="1:3" x14ac:dyDescent="0.25">
      <c r="A28" s="28" t="s">
        <v>163</v>
      </c>
      <c r="B28" s="48" t="s">
        <v>209</v>
      </c>
      <c r="C28" s="49"/>
    </row>
    <row r="29" spans="1:3" x14ac:dyDescent="0.25">
      <c r="A29" s="28" t="s">
        <v>164</v>
      </c>
      <c r="B29" s="48">
        <v>8600625813</v>
      </c>
      <c r="C29" s="49"/>
    </row>
    <row r="30" spans="1:3" x14ac:dyDescent="0.25">
      <c r="A30" s="28" t="s">
        <v>165</v>
      </c>
      <c r="B30" s="48" t="s">
        <v>210</v>
      </c>
      <c r="C30" s="49"/>
    </row>
    <row r="31" spans="1:3" x14ac:dyDescent="0.25">
      <c r="A31" s="28" t="s">
        <v>166</v>
      </c>
      <c r="B31" s="48" t="s">
        <v>211</v>
      </c>
      <c r="C31" s="49"/>
    </row>
    <row r="32" spans="1:3" x14ac:dyDescent="0.25">
      <c r="A32" s="28" t="s">
        <v>167</v>
      </c>
      <c r="B32" s="63">
        <v>45503</v>
      </c>
      <c r="C32" s="64"/>
    </row>
    <row r="33" spans="1:3" x14ac:dyDescent="0.25">
      <c r="A33" s="5" t="s">
        <v>168</v>
      </c>
      <c r="B33" s="61">
        <v>45637</v>
      </c>
      <c r="C33" s="62"/>
    </row>
    <row r="34" spans="1:3" ht="45" x14ac:dyDescent="0.25">
      <c r="A34" s="5" t="s">
        <v>169</v>
      </c>
      <c r="B34" s="61">
        <v>45684</v>
      </c>
      <c r="C34" s="62"/>
    </row>
    <row r="37" spans="1:3" ht="15" customHeight="1" x14ac:dyDescent="0.25"/>
    <row r="38" spans="1:3" ht="15" customHeight="1" x14ac:dyDescent="0.25"/>
    <row r="45" spans="1:3" ht="15" customHeight="1" x14ac:dyDescent="0.25"/>
    <row r="50" spans="6:6" ht="18" customHeight="1" x14ac:dyDescent="0.25"/>
    <row r="53" spans="6:6" x14ac:dyDescent="0.25">
      <c r="F53" s="4"/>
    </row>
    <row r="54" spans="6:6" x14ac:dyDescent="0.25">
      <c r="F54" s="4"/>
    </row>
    <row r="55" spans="6:6" x14ac:dyDescent="0.25">
      <c r="F55" s="4"/>
    </row>
    <row r="66" ht="36" customHeight="1" x14ac:dyDescent="0.25"/>
    <row r="78" ht="33.75" customHeight="1" x14ac:dyDescent="0.25"/>
    <row r="79" ht="33.75" customHeight="1" x14ac:dyDescent="0.25"/>
    <row r="80" ht="33.75" customHeight="1" x14ac:dyDescent="0.25"/>
  </sheetData>
  <dataConsolidate/>
  <mergeCells count="33">
    <mergeCell ref="B25:C27"/>
    <mergeCell ref="B24:C24"/>
    <mergeCell ref="B23:C23"/>
    <mergeCell ref="B22:C22"/>
    <mergeCell ref="B11:C11"/>
    <mergeCell ref="B12:C12"/>
    <mergeCell ref="B13:C13"/>
    <mergeCell ref="B14:C14"/>
    <mergeCell ref="B21:C21"/>
    <mergeCell ref="B15:C15"/>
    <mergeCell ref="B16:C16"/>
    <mergeCell ref="B34:C34"/>
    <mergeCell ref="B33:C33"/>
    <mergeCell ref="B31:C31"/>
    <mergeCell ref="B30:C30"/>
    <mergeCell ref="B29:C29"/>
    <mergeCell ref="B32:C32"/>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s>
  <hyperlinks>
    <hyperlink ref="B12" r:id="rId1" xr:uid="{C297FCB8-4681-465F-A68D-A822D4853482}"/>
  </hyperlinks>
  <pageMargins left="0.7" right="0.7" top="0.75" bottom="0.75" header="0.3" footer="0.3"/>
  <pageSetup orientation="portrait" r:id="rId2"/>
  <headerFooter>
    <oddHeader>&amp;C&amp;"Calibri"&amp;10&amp;K000000 Internal&amp;1#_x000D_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F90C730C-89E0-470E-9D05-8F1740F3A538}">
          <x14:formula1>
            <xm:f>Hoja2!$H$2:$H$5</xm:f>
          </x14:formula1>
          <xm:sqref>B17:C17</xm:sqref>
        </x14:dataValidation>
        <x14:dataValidation type="list" allowBlank="1" showInputMessage="1" showErrorMessage="1" xr:uid="{666CA25D-9895-4FFF-8C94-EA211A77A836}">
          <x14:formula1>
            <xm:f>Hoja2!$I$1:$I$7</xm:f>
          </x14:formula1>
          <xm:sqref>B21:C21</xm:sqref>
        </x14:dataValidation>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zoomScaleNormal="100" workbookViewId="0">
      <selection activeCell="B14" sqref="B14:C14"/>
    </sheetView>
  </sheetViews>
  <sheetFormatPr baseColWidth="10" defaultColWidth="0" defaultRowHeight="15" x14ac:dyDescent="0.25"/>
  <cols>
    <col min="1" max="1" width="49.85546875" customWidth="1"/>
    <col min="2" max="2" width="31.42578125" customWidth="1"/>
    <col min="3" max="3" width="90.140625" customWidth="1"/>
    <col min="4" max="16384" width="11.42578125" hidden="1"/>
  </cols>
  <sheetData>
    <row r="1" spans="1:3" ht="26.25" x14ac:dyDescent="0.25">
      <c r="A1" s="96" t="s">
        <v>10</v>
      </c>
      <c r="B1" s="96"/>
      <c r="C1" s="96"/>
    </row>
    <row r="2" spans="1:3" ht="15.75" customHeight="1" x14ac:dyDescent="0.25">
      <c r="A2" s="20" t="s">
        <v>11</v>
      </c>
      <c r="B2" s="99" t="s">
        <v>212</v>
      </c>
      <c r="C2" s="100"/>
    </row>
    <row r="3" spans="1:3" s="2" customFormat="1" x14ac:dyDescent="0.25">
      <c r="A3" s="5" t="s">
        <v>1</v>
      </c>
      <c r="B3" s="51" t="str">
        <f>'AUTOS  NOTA 322'!B2:C2</f>
        <v>11001310303720230029700</v>
      </c>
      <c r="C3" s="51"/>
    </row>
    <row r="4" spans="1:3" s="2" customFormat="1" x14ac:dyDescent="0.25">
      <c r="A4" s="5" t="s">
        <v>2</v>
      </c>
      <c r="B4" s="51" t="str">
        <f>'AUTOS  NOTA 322'!B3:C3</f>
        <v>JUZGADO 37 CIVIL DEL CIRCUITO DE BOGOTA</v>
      </c>
      <c r="C4" s="51"/>
    </row>
    <row r="5" spans="1:3" s="2" customFormat="1" x14ac:dyDescent="0.25">
      <c r="A5" s="5" t="s">
        <v>3</v>
      </c>
      <c r="B5" s="51" t="str">
        <f>'AUTOS  NOTA 322'!B4:C4</f>
        <v>ALLIANZ SEGUROS S.A</v>
      </c>
      <c r="C5" s="51"/>
    </row>
    <row r="6" spans="1:3" s="2" customFormat="1" x14ac:dyDescent="0.25">
      <c r="A6" s="5" t="s">
        <v>4</v>
      </c>
      <c r="B6" s="51" t="str">
        <f>'AUTOS  NOTA 322'!B5:C5</f>
        <v xml:space="preserve">"GLADYS QUINTANA VARGAS (VICTIMA DIRECTA) FN: 21/06/1965
PEDRO ANTONIO MORENO (COMPAÑERO VICTIMA)  FN: 21/05/1963
YEISON STIVE MORENO QUINTANA (HIJO VICTIMA DIRECTA) FN: 12/09/1988
DIANA KATHERINE MORENO QUINTANA (HIJA VICTIMA DIRECTA) FN: 21/06/1992
ELODIA VARGAS DE QUINTANA (MADRE VICTIMA DIRECTA) 2/03/1934
 "	</v>
      </c>
      <c r="C6" s="51"/>
    </row>
    <row r="7" spans="1:3" s="2" customFormat="1" x14ac:dyDescent="0.25">
      <c r="A7" s="5" t="s">
        <v>5</v>
      </c>
      <c r="B7" s="51" t="str">
        <f>'AUTOS  NOTA 322'!B6:C6</f>
        <v>LLAMADA EN GARANTIA</v>
      </c>
      <c r="C7" s="51"/>
    </row>
    <row r="8" spans="1:3" s="2" customFormat="1" x14ac:dyDescent="0.25">
      <c r="A8" s="31" t="s">
        <v>101</v>
      </c>
      <c r="B8" s="51" t="str">
        <f>'AUTOS  NOTA 322'!B7:C8</f>
        <v>GLADYS QUINTANA VARGAS</v>
      </c>
      <c r="C8" s="51"/>
    </row>
    <row r="9" spans="1:3" x14ac:dyDescent="0.25">
      <c r="A9" s="20" t="s">
        <v>12</v>
      </c>
      <c r="B9" s="48" t="s">
        <v>211</v>
      </c>
      <c r="C9" s="49"/>
    </row>
    <row r="10" spans="1:3" x14ac:dyDescent="0.25">
      <c r="A10" s="20" t="s">
        <v>9</v>
      </c>
      <c r="B10" s="51" t="s">
        <v>127</v>
      </c>
      <c r="C10" s="51"/>
    </row>
    <row r="11" spans="1:3" x14ac:dyDescent="0.25">
      <c r="A11" s="20" t="s">
        <v>13</v>
      </c>
      <c r="B11" s="79">
        <v>4000000000</v>
      </c>
      <c r="C11" s="80"/>
    </row>
    <row r="12" spans="1:3" x14ac:dyDescent="0.25">
      <c r="A12" s="20" t="s">
        <v>115</v>
      </c>
      <c r="B12" s="79">
        <v>1800000</v>
      </c>
      <c r="C12" s="80"/>
    </row>
    <row r="13" spans="1:3" x14ac:dyDescent="0.25">
      <c r="A13" s="20" t="s">
        <v>14</v>
      </c>
      <c r="B13" s="53" t="s">
        <v>76</v>
      </c>
      <c r="C13" s="54"/>
    </row>
    <row r="14" spans="1:3" x14ac:dyDescent="0.25">
      <c r="A14" s="20" t="s">
        <v>15</v>
      </c>
      <c r="B14" s="97" t="s">
        <v>213</v>
      </c>
      <c r="C14" s="98"/>
    </row>
    <row r="15" spans="1:3" x14ac:dyDescent="0.25">
      <c r="A15" s="20" t="s">
        <v>16</v>
      </c>
      <c r="B15" s="51" t="s">
        <v>17</v>
      </c>
      <c r="C15" s="51"/>
    </row>
    <row r="16" spans="1:3" x14ac:dyDescent="0.25">
      <c r="A16" s="20" t="s">
        <v>18</v>
      </c>
      <c r="B16" s="51" t="s">
        <v>17</v>
      </c>
      <c r="C16" s="51"/>
    </row>
    <row r="17" spans="1:3" x14ac:dyDescent="0.25">
      <c r="A17" s="83" t="s">
        <v>19</v>
      </c>
      <c r="B17" s="51" t="s">
        <v>20</v>
      </c>
      <c r="C17" s="51"/>
    </row>
    <row r="18" spans="1:3" x14ac:dyDescent="0.25">
      <c r="A18" s="84"/>
      <c r="B18" s="10" t="s">
        <v>21</v>
      </c>
      <c r="C18" s="10" t="s">
        <v>22</v>
      </c>
    </row>
    <row r="19" spans="1:3" x14ac:dyDescent="0.25">
      <c r="A19" s="84"/>
      <c r="B19" s="6" t="s">
        <v>118</v>
      </c>
      <c r="C19" s="6"/>
    </row>
    <row r="20" spans="1:3" x14ac:dyDescent="0.25">
      <c r="A20" s="84"/>
      <c r="B20" s="6"/>
      <c r="C20" s="6"/>
    </row>
    <row r="21" spans="1:3" x14ac:dyDescent="0.25">
      <c r="A21" s="85"/>
      <c r="B21" s="6"/>
      <c r="C21" s="6"/>
    </row>
    <row r="22" spans="1:3" x14ac:dyDescent="0.25">
      <c r="A22" s="20" t="s">
        <v>23</v>
      </c>
      <c r="B22" s="51" t="s">
        <v>27</v>
      </c>
      <c r="C22" s="51"/>
    </row>
    <row r="23" spans="1:3" x14ac:dyDescent="0.25">
      <c r="A23" s="20" t="s">
        <v>24</v>
      </c>
      <c r="B23" s="86"/>
      <c r="C23" s="87"/>
    </row>
    <row r="24" spans="1:3" x14ac:dyDescent="0.25">
      <c r="A24" s="20" t="s">
        <v>25</v>
      </c>
      <c r="B24" s="51" t="s">
        <v>79</v>
      </c>
      <c r="C24" s="51"/>
    </row>
    <row r="25" spans="1:3" x14ac:dyDescent="0.25">
      <c r="A25" s="20" t="s">
        <v>26</v>
      </c>
      <c r="B25" s="51" t="s">
        <v>27</v>
      </c>
      <c r="C25" s="51"/>
    </row>
    <row r="26" spans="1:3" x14ac:dyDescent="0.25">
      <c r="A26" s="20" t="s">
        <v>28</v>
      </c>
      <c r="B26" s="51" t="s">
        <v>27</v>
      </c>
      <c r="C26" s="51"/>
    </row>
    <row r="27" spans="1:3" x14ac:dyDescent="0.25">
      <c r="A27" s="19" t="s">
        <v>29</v>
      </c>
      <c r="B27" s="51" t="s">
        <v>27</v>
      </c>
      <c r="C27" s="51"/>
    </row>
    <row r="28" spans="1:3" x14ac:dyDescent="0.25">
      <c r="A28" s="88" t="s">
        <v>30</v>
      </c>
      <c r="B28" s="88"/>
      <c r="C28" s="88"/>
    </row>
    <row r="29" spans="1:3" x14ac:dyDescent="0.25">
      <c r="A29" s="81" t="s">
        <v>31</v>
      </c>
      <c r="B29" s="82"/>
      <c r="C29" s="11"/>
    </row>
    <row r="30" spans="1:3" x14ac:dyDescent="0.25">
      <c r="A30" s="81" t="s">
        <v>32</v>
      </c>
      <c r="B30" s="82"/>
      <c r="C30" s="11"/>
    </row>
    <row r="31" spans="1:3" x14ac:dyDescent="0.25">
      <c r="A31" s="81" t="s">
        <v>33</v>
      </c>
      <c r="B31" s="82"/>
      <c r="C31" s="12"/>
    </row>
    <row r="32" spans="1:3" x14ac:dyDescent="0.25">
      <c r="A32" s="81" t="s">
        <v>34</v>
      </c>
      <c r="B32" s="82"/>
      <c r="C32" s="11"/>
    </row>
    <row r="33" spans="1:3" x14ac:dyDescent="0.25">
      <c r="A33" s="81" t="s">
        <v>35</v>
      </c>
      <c r="B33" s="82"/>
      <c r="C33" s="11"/>
    </row>
    <row r="34" spans="1:3" x14ac:dyDescent="0.25">
      <c r="A34" s="81" t="s">
        <v>36</v>
      </c>
      <c r="B34" s="82"/>
      <c r="C34" s="13"/>
    </row>
    <row r="35" spans="1:3" x14ac:dyDescent="0.25">
      <c r="A35" s="77" t="s">
        <v>37</v>
      </c>
      <c r="B35" s="78"/>
      <c r="C35" s="14"/>
    </row>
    <row r="36" spans="1:3" x14ac:dyDescent="0.25">
      <c r="A36" s="77" t="s">
        <v>38</v>
      </c>
      <c r="B36" s="78"/>
      <c r="C36" s="15"/>
    </row>
    <row r="37" spans="1:3" x14ac:dyDescent="0.25">
      <c r="A37" s="89" t="s">
        <v>39</v>
      </c>
      <c r="B37" s="90"/>
      <c r="C37" s="15"/>
    </row>
    <row r="38" spans="1:3" x14ac:dyDescent="0.25">
      <c r="A38" s="91"/>
      <c r="B38" s="92"/>
      <c r="C38" s="15"/>
    </row>
    <row r="39" spans="1:3" x14ac:dyDescent="0.25">
      <c r="A39" s="93"/>
      <c r="B39" s="94"/>
      <c r="C39" s="15"/>
    </row>
    <row r="40" spans="1:3" x14ac:dyDescent="0.25">
      <c r="A40" s="95" t="s">
        <v>40</v>
      </c>
      <c r="B40" s="95"/>
      <c r="C40" s="95"/>
    </row>
    <row r="41" spans="1:3" x14ac:dyDescent="0.25">
      <c r="A41" s="17" t="s">
        <v>41</v>
      </c>
      <c r="B41" s="18"/>
      <c r="C41" s="15"/>
    </row>
    <row r="42" spans="1:3" x14ac:dyDescent="0.25">
      <c r="A42" s="77" t="s">
        <v>42</v>
      </c>
      <c r="B42" s="78"/>
      <c r="C42" s="15"/>
    </row>
    <row r="43" spans="1:3" x14ac:dyDescent="0.25">
      <c r="A43" s="77" t="s">
        <v>43</v>
      </c>
      <c r="B43" s="78"/>
      <c r="C43" s="15" t="s">
        <v>214</v>
      </c>
    </row>
    <row r="44" spans="1:3" x14ac:dyDescent="0.25">
      <c r="A44" s="17" t="s">
        <v>44</v>
      </c>
      <c r="B44" s="18"/>
      <c r="C44" s="15"/>
    </row>
    <row r="45" spans="1:3" x14ac:dyDescent="0.25">
      <c r="A45" s="17" t="s">
        <v>45</v>
      </c>
      <c r="B45" s="18"/>
      <c r="C45" s="15"/>
    </row>
    <row r="46" spans="1:3" x14ac:dyDescent="0.25">
      <c r="A46" s="77" t="s">
        <v>46</v>
      </c>
      <c r="B46" s="78"/>
      <c r="C46" s="15"/>
    </row>
    <row r="47" spans="1:3" x14ac:dyDescent="0.25">
      <c r="A47" s="17" t="s">
        <v>47</v>
      </c>
      <c r="B47" s="16"/>
      <c r="C47" s="15"/>
    </row>
    <row r="48" spans="1:3" x14ac:dyDescent="0.25">
      <c r="A48" s="77" t="s">
        <v>48</v>
      </c>
      <c r="B48" s="78"/>
      <c r="C48" s="15"/>
    </row>
    <row r="49" spans="1:3" x14ac:dyDescent="0.25">
      <c r="A49" s="77" t="s">
        <v>49</v>
      </c>
      <c r="B49" s="78"/>
      <c r="C49" s="15"/>
    </row>
    <row r="50" spans="1:3" x14ac:dyDescent="0.25">
      <c r="A50" s="77" t="s">
        <v>39</v>
      </c>
      <c r="B50" s="78"/>
      <c r="C50" s="15"/>
    </row>
  </sheetData>
  <mergeCells count="41">
    <mergeCell ref="A1:C1"/>
    <mergeCell ref="B9:C9"/>
    <mergeCell ref="B10:C10"/>
    <mergeCell ref="B13:C13"/>
    <mergeCell ref="B14:C14"/>
    <mergeCell ref="B3:C3"/>
    <mergeCell ref="B4:C4"/>
    <mergeCell ref="B5:C5"/>
    <mergeCell ref="B6:C6"/>
    <mergeCell ref="B7:C7"/>
    <mergeCell ref="B2:C2"/>
    <mergeCell ref="B8:C8"/>
    <mergeCell ref="B25:C25"/>
    <mergeCell ref="B26:C26"/>
    <mergeCell ref="B27:C27"/>
    <mergeCell ref="A28:C28"/>
    <mergeCell ref="A49:B49"/>
    <mergeCell ref="A37:B39"/>
    <mergeCell ref="A40:C40"/>
    <mergeCell ref="A42:B42"/>
    <mergeCell ref="A43:B43"/>
    <mergeCell ref="A31:B31"/>
    <mergeCell ref="A32:B32"/>
    <mergeCell ref="A33:B33"/>
    <mergeCell ref="A36:B36"/>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57"/>
  <sheetViews>
    <sheetView topLeftCell="A6" zoomScale="70" zoomScaleNormal="70" workbookViewId="0">
      <selection activeCell="C14" sqref="C14"/>
    </sheetView>
  </sheetViews>
  <sheetFormatPr baseColWidth="10" defaultColWidth="0" defaultRowHeight="15" x14ac:dyDescent="0.25"/>
  <cols>
    <col min="1" max="1" width="70" customWidth="1"/>
    <col min="2" max="2" width="35.42578125" customWidth="1"/>
    <col min="3" max="3" width="164" customWidth="1"/>
    <col min="4" max="8" width="11.42578125" hidden="1" customWidth="1"/>
    <col min="9" max="9" width="12" hidden="1" customWidth="1"/>
    <col min="10" max="16384" width="11.42578125" hidden="1"/>
  </cols>
  <sheetData>
    <row r="1" spans="1:9" ht="26.25" x14ac:dyDescent="0.25">
      <c r="A1" s="96" t="s">
        <v>50</v>
      </c>
      <c r="B1" s="96"/>
      <c r="C1" s="96"/>
    </row>
    <row r="2" spans="1:9" ht="15" customHeight="1" x14ac:dyDescent="0.25">
      <c r="A2" s="35" t="s">
        <v>11</v>
      </c>
      <c r="B2" s="103" t="str">
        <f>'AUTOS NOTA 321'!B2:C2</f>
        <v>SINIESTRO 128574255  LEGIS APJ32173</v>
      </c>
      <c r="C2" s="104"/>
    </row>
    <row r="3" spans="1:9" x14ac:dyDescent="0.25">
      <c r="A3" s="36" t="s">
        <v>1</v>
      </c>
      <c r="B3" s="118" t="str">
        <f>'AUTOS  NOTA 322'!B2:C2</f>
        <v>11001310303720230029700</v>
      </c>
      <c r="C3" s="118"/>
    </row>
    <row r="4" spans="1:9" x14ac:dyDescent="0.25">
      <c r="A4" s="36" t="s">
        <v>2</v>
      </c>
      <c r="B4" s="118" t="str">
        <f>'AUTOS  NOTA 322'!B3:C3</f>
        <v>JUZGADO 37 CIVIL DEL CIRCUITO DE BOGOTA</v>
      </c>
      <c r="C4" s="118"/>
    </row>
    <row r="5" spans="1:9" x14ac:dyDescent="0.25">
      <c r="A5" s="36" t="s">
        <v>3</v>
      </c>
      <c r="B5" s="118" t="str">
        <f>'AUTOS  NOTA 322'!B4:C4</f>
        <v>ALLIANZ SEGUROS S.A</v>
      </c>
      <c r="C5" s="118"/>
    </row>
    <row r="6" spans="1:9" ht="15" customHeight="1" x14ac:dyDescent="0.25">
      <c r="A6" s="36" t="s">
        <v>4</v>
      </c>
      <c r="B6" s="118" t="str">
        <f>'AUTOS  NOTA 322'!B5:C5</f>
        <v xml:space="preserve">"GLADYS QUINTANA VARGAS (VICTIMA DIRECTA) FN: 21/06/1965
PEDRO ANTONIO MORENO (COMPAÑERO VICTIMA)  FN: 21/05/1963
YEISON STIVE MORENO QUINTANA (HIJO VICTIMA DIRECTA) FN: 12/09/1988
DIANA KATHERINE MORENO QUINTANA (HIJA VICTIMA DIRECTA) FN: 21/06/1992
ELODIA VARGAS DE QUINTANA (MADRE VICTIMA DIRECTA) 2/03/1934
 "	</v>
      </c>
      <c r="C6" s="118"/>
    </row>
    <row r="7" spans="1:9" x14ac:dyDescent="0.25">
      <c r="A7" s="36" t="s">
        <v>5</v>
      </c>
      <c r="B7" s="118" t="str">
        <f>'AUTOS  NOTA 322'!B6:C6</f>
        <v>LLAMADA EN GARANTIA</v>
      </c>
      <c r="C7" s="118"/>
    </row>
    <row r="8" spans="1:9" x14ac:dyDescent="0.25">
      <c r="A8" s="38" t="s">
        <v>101</v>
      </c>
      <c r="B8" s="118" t="str">
        <f>'AUTOS  NOTA 322'!B7:C8</f>
        <v>GLADYS QUINTANA VARGAS</v>
      </c>
      <c r="C8" s="118"/>
    </row>
    <row r="9" spans="1:9" x14ac:dyDescent="0.25">
      <c r="A9" s="36" t="s">
        <v>51</v>
      </c>
      <c r="B9" s="116">
        <f>SUM(C11,C12,C14,C15,C17)</f>
        <v>711750000</v>
      </c>
      <c r="C9" s="117"/>
    </row>
    <row r="10" spans="1:9" x14ac:dyDescent="0.25">
      <c r="A10" s="119" t="s">
        <v>52</v>
      </c>
      <c r="B10" s="108" t="s">
        <v>53</v>
      </c>
      <c r="C10" s="109"/>
    </row>
    <row r="11" spans="1:9" x14ac:dyDescent="0.25">
      <c r="A11" s="119"/>
      <c r="B11" s="37" t="s">
        <v>54</v>
      </c>
      <c r="C11" s="32"/>
    </row>
    <row r="12" spans="1:9" x14ac:dyDescent="0.25">
      <c r="A12" s="119"/>
      <c r="B12" s="37" t="s">
        <v>55</v>
      </c>
      <c r="C12" s="32"/>
    </row>
    <row r="13" spans="1:9" x14ac:dyDescent="0.25">
      <c r="A13" s="119"/>
      <c r="B13" s="108"/>
      <c r="C13" s="109"/>
    </row>
    <row r="14" spans="1:9" x14ac:dyDescent="0.25">
      <c r="A14" s="119"/>
      <c r="B14" s="37" t="s">
        <v>98</v>
      </c>
      <c r="C14" s="40">
        <v>711750000</v>
      </c>
    </row>
    <row r="15" spans="1:9" x14ac:dyDescent="0.25">
      <c r="A15" s="119"/>
      <c r="B15" s="37" t="s">
        <v>99</v>
      </c>
      <c r="C15" s="40"/>
      <c r="E15" t="s">
        <v>57</v>
      </c>
      <c r="F15" s="22">
        <v>0.7</v>
      </c>
    </row>
    <row r="16" spans="1:9" x14ac:dyDescent="0.25">
      <c r="A16" s="119"/>
      <c r="B16" s="108" t="s">
        <v>58</v>
      </c>
      <c r="C16" s="109"/>
      <c r="E16" t="s">
        <v>59</v>
      </c>
      <c r="F16" s="23">
        <v>0.3</v>
      </c>
      <c r="I16" s="25"/>
    </row>
    <row r="17" spans="1:9" x14ac:dyDescent="0.25">
      <c r="A17" s="119"/>
      <c r="B17" s="37"/>
      <c r="C17" s="41"/>
      <c r="F17" s="26"/>
      <c r="I17" s="25"/>
    </row>
    <row r="18" spans="1:9" ht="23.25" customHeight="1" x14ac:dyDescent="0.25">
      <c r="A18" s="39" t="s">
        <v>60</v>
      </c>
      <c r="B18" s="103" t="s">
        <v>61</v>
      </c>
      <c r="C18" s="104"/>
    </row>
    <row r="19" spans="1:9" ht="30" x14ac:dyDescent="0.25">
      <c r="A19" s="36" t="s">
        <v>62</v>
      </c>
      <c r="B19" s="110" t="s">
        <v>215</v>
      </c>
      <c r="C19" s="111"/>
    </row>
    <row r="20" spans="1:9" ht="15" customHeight="1" x14ac:dyDescent="0.25">
      <c r="A20" s="21" t="s">
        <v>63</v>
      </c>
      <c r="B20" s="105">
        <f>((C22+C23+C25+C26+C30+C28+C32+C34+C29+C33)-C37-C38)*C36*C39</f>
        <v>19800000</v>
      </c>
      <c r="C20" s="105"/>
    </row>
    <row r="21" spans="1:9" x14ac:dyDescent="0.25">
      <c r="A21" s="7" t="s">
        <v>64</v>
      </c>
      <c r="B21" s="112" t="s">
        <v>53</v>
      </c>
      <c r="C21" s="113"/>
    </row>
    <row r="22" spans="1:9" x14ac:dyDescent="0.25">
      <c r="A22" s="101"/>
      <c r="B22" s="37" t="s">
        <v>54</v>
      </c>
      <c r="C22" s="32"/>
    </row>
    <row r="23" spans="1:9" x14ac:dyDescent="0.25">
      <c r="A23" s="102"/>
      <c r="B23" s="37" t="s">
        <v>55</v>
      </c>
      <c r="C23" s="32">
        <v>0</v>
      </c>
    </row>
    <row r="24" spans="1:9" x14ac:dyDescent="0.25">
      <c r="A24" s="102"/>
      <c r="B24" s="108" t="s">
        <v>56</v>
      </c>
      <c r="C24" s="109"/>
    </row>
    <row r="25" spans="1:9" x14ac:dyDescent="0.25">
      <c r="A25" s="102"/>
      <c r="B25" s="37" t="s">
        <v>98</v>
      </c>
      <c r="C25" s="32">
        <v>21600000</v>
      </c>
    </row>
    <row r="26" spans="1:9" ht="29.1" customHeight="1" x14ac:dyDescent="0.25">
      <c r="A26" s="102"/>
      <c r="B26" s="37" t="s">
        <v>100</v>
      </c>
      <c r="C26" s="32">
        <v>0</v>
      </c>
    </row>
    <row r="27" spans="1:9" x14ac:dyDescent="0.25">
      <c r="A27" s="102"/>
      <c r="B27" s="108" t="s">
        <v>121</v>
      </c>
      <c r="C27" s="109"/>
    </row>
    <row r="28" spans="1:9" x14ac:dyDescent="0.25">
      <c r="A28" s="102"/>
      <c r="B28" s="37" t="s">
        <v>130</v>
      </c>
      <c r="C28" s="32">
        <v>0</v>
      </c>
    </row>
    <row r="29" spans="1:9" x14ac:dyDescent="0.25">
      <c r="A29" s="102"/>
      <c r="B29" s="37" t="s">
        <v>54</v>
      </c>
      <c r="C29" s="32"/>
    </row>
    <row r="30" spans="1:9" x14ac:dyDescent="0.25">
      <c r="A30" s="102"/>
      <c r="B30" s="37" t="s">
        <v>55</v>
      </c>
      <c r="C30" s="32">
        <v>0</v>
      </c>
    </row>
    <row r="31" spans="1:9" x14ac:dyDescent="0.25">
      <c r="A31" s="102"/>
      <c r="B31" s="108" t="s">
        <v>122</v>
      </c>
      <c r="C31" s="109"/>
    </row>
    <row r="32" spans="1:9" x14ac:dyDescent="0.25">
      <c r="A32" s="102"/>
      <c r="B32" s="37"/>
      <c r="C32" s="32"/>
    </row>
    <row r="33" spans="1:3" x14ac:dyDescent="0.25">
      <c r="A33" s="102"/>
      <c r="B33" s="37" t="s">
        <v>54</v>
      </c>
      <c r="C33" s="32">
        <v>0</v>
      </c>
    </row>
    <row r="34" spans="1:3" x14ac:dyDescent="0.25">
      <c r="A34" s="102"/>
      <c r="B34" s="37" t="s">
        <v>55</v>
      </c>
      <c r="C34" s="32">
        <v>0</v>
      </c>
    </row>
    <row r="35" spans="1:3" x14ac:dyDescent="0.25">
      <c r="A35" s="102"/>
      <c r="B35" s="108" t="s">
        <v>114</v>
      </c>
      <c r="C35" s="109"/>
    </row>
    <row r="36" spans="1:3" x14ac:dyDescent="0.25">
      <c r="A36" s="102"/>
      <c r="B36" s="37" t="s">
        <v>125</v>
      </c>
      <c r="C36" s="33">
        <v>1</v>
      </c>
    </row>
    <row r="37" spans="1:3" x14ac:dyDescent="0.25">
      <c r="A37" s="102"/>
      <c r="B37" s="37" t="s">
        <v>115</v>
      </c>
      <c r="C37" s="34">
        <v>1800000</v>
      </c>
    </row>
    <row r="38" spans="1:3" x14ac:dyDescent="0.25">
      <c r="A38" s="102"/>
      <c r="B38" s="37" t="s">
        <v>170</v>
      </c>
      <c r="C38" s="34"/>
    </row>
    <row r="39" spans="1:3" x14ac:dyDescent="0.25">
      <c r="A39" s="102"/>
      <c r="B39" s="37" t="s">
        <v>129</v>
      </c>
      <c r="C39" s="33">
        <v>1</v>
      </c>
    </row>
    <row r="40" spans="1:3" x14ac:dyDescent="0.25">
      <c r="A40" s="24" t="s">
        <v>65</v>
      </c>
      <c r="B40" s="105">
        <f>IFERROR(B20*(VLOOKUP(B18,E15:F17,2,0)),16666)</f>
        <v>16666</v>
      </c>
      <c r="C40" s="105"/>
    </row>
    <row r="41" spans="1:3" ht="93" customHeight="1" x14ac:dyDescent="0.25">
      <c r="A41" s="36" t="s">
        <v>123</v>
      </c>
      <c r="B41" s="106" t="s">
        <v>216</v>
      </c>
      <c r="C41" s="107"/>
    </row>
    <row r="42" spans="1:3" ht="211.5" customHeight="1" x14ac:dyDescent="0.25">
      <c r="A42" s="36" t="s">
        <v>66</v>
      </c>
      <c r="B42" s="120" t="s">
        <v>217</v>
      </c>
      <c r="C42" s="121"/>
    </row>
    <row r="45" spans="1:3" ht="26.25" x14ac:dyDescent="0.25">
      <c r="A45" s="114" t="s">
        <v>171</v>
      </c>
      <c r="B45" s="114"/>
      <c r="C45" s="114"/>
    </row>
    <row r="46" spans="1:3" x14ac:dyDescent="0.25">
      <c r="A46" s="115" t="s">
        <v>172</v>
      </c>
      <c r="B46" s="115"/>
      <c r="C46" s="115"/>
    </row>
    <row r="47" spans="1:3" x14ac:dyDescent="0.25">
      <c r="A47" s="43" t="s">
        <v>173</v>
      </c>
      <c r="B47" s="43" t="s">
        <v>174</v>
      </c>
      <c r="C47" s="44" t="s">
        <v>175</v>
      </c>
    </row>
    <row r="48" spans="1:3" ht="27" x14ac:dyDescent="0.25">
      <c r="A48" s="45" t="s">
        <v>176</v>
      </c>
      <c r="B48" s="46" t="s">
        <v>17</v>
      </c>
      <c r="C48" s="45" t="s">
        <v>177</v>
      </c>
    </row>
    <row r="49" spans="1:3" ht="40.5" x14ac:dyDescent="0.25">
      <c r="A49" s="45" t="s">
        <v>178</v>
      </c>
      <c r="B49" s="46" t="s">
        <v>27</v>
      </c>
      <c r="C49" s="45" t="s">
        <v>179</v>
      </c>
    </row>
    <row r="50" spans="1:3" ht="27" x14ac:dyDescent="0.25">
      <c r="A50" s="45" t="s">
        <v>180</v>
      </c>
      <c r="B50" s="46" t="s">
        <v>27</v>
      </c>
      <c r="C50" s="45" t="s">
        <v>181</v>
      </c>
    </row>
    <row r="51" spans="1:3" x14ac:dyDescent="0.25">
      <c r="A51" s="45" t="s">
        <v>182</v>
      </c>
      <c r="B51" s="46" t="s">
        <v>27</v>
      </c>
      <c r="C51" s="45" t="s">
        <v>183</v>
      </c>
    </row>
    <row r="52" spans="1:3" x14ac:dyDescent="0.25">
      <c r="A52" s="45" t="s">
        <v>184</v>
      </c>
      <c r="B52" s="46" t="s">
        <v>27</v>
      </c>
      <c r="C52" s="47"/>
    </row>
    <row r="53" spans="1:3" x14ac:dyDescent="0.25">
      <c r="A53" s="45" t="s">
        <v>185</v>
      </c>
      <c r="B53" s="46" t="s">
        <v>27</v>
      </c>
      <c r="C53" s="45" t="s">
        <v>186</v>
      </c>
    </row>
    <row r="54" spans="1:3" ht="27" x14ac:dyDescent="0.25">
      <c r="A54" s="45" t="s">
        <v>187</v>
      </c>
      <c r="B54" s="46" t="s">
        <v>27</v>
      </c>
      <c r="C54" s="45" t="s">
        <v>188</v>
      </c>
    </row>
    <row r="55" spans="1:3" x14ac:dyDescent="0.25">
      <c r="A55" s="45" t="s">
        <v>189</v>
      </c>
      <c r="B55" s="46" t="s">
        <v>27</v>
      </c>
      <c r="C55" s="47" t="s">
        <v>190</v>
      </c>
    </row>
    <row r="56" spans="1:3" ht="27" x14ac:dyDescent="0.25">
      <c r="A56" s="45" t="s">
        <v>191</v>
      </c>
      <c r="B56" s="46" t="s">
        <v>27</v>
      </c>
      <c r="C56" s="47" t="s">
        <v>192</v>
      </c>
    </row>
    <row r="57" spans="1:3" ht="27" x14ac:dyDescent="0.25">
      <c r="A57" s="45" t="s">
        <v>193</v>
      </c>
      <c r="B57" s="46" t="s">
        <v>27</v>
      </c>
      <c r="C57" s="47" t="s">
        <v>194</v>
      </c>
    </row>
  </sheetData>
  <sheetProtection algorithmName="SHA-512" hashValue="9mGy7RjpqU/4Lx8SrUFcsYwKdSQcUWpXSWFDZkBPmjhfLGFJZs6ZteRcfnupdK1dTtnj2ZBSXKBUcVTn1a94dQ==" saltValue="9fUogx1ESJDP9OnvexLo9A==" spinCount="100000" sheet="1"/>
  <mergeCells count="27">
    <mergeCell ref="A45:C45"/>
    <mergeCell ref="A46:C46"/>
    <mergeCell ref="B9:C9"/>
    <mergeCell ref="A1:C1"/>
    <mergeCell ref="B2:C2"/>
    <mergeCell ref="B16:C16"/>
    <mergeCell ref="B3:C3"/>
    <mergeCell ref="B4:C4"/>
    <mergeCell ref="B5:C5"/>
    <mergeCell ref="B6:C6"/>
    <mergeCell ref="B7:C7"/>
    <mergeCell ref="B8:C8"/>
    <mergeCell ref="B10:C10"/>
    <mergeCell ref="B13:C13"/>
    <mergeCell ref="A10:A17"/>
    <mergeCell ref="B42:C42"/>
    <mergeCell ref="A22:A39"/>
    <mergeCell ref="B18:C18"/>
    <mergeCell ref="B20:C20"/>
    <mergeCell ref="B41:C41"/>
    <mergeCell ref="B31:C31"/>
    <mergeCell ref="B35:C35"/>
    <mergeCell ref="B40:C40"/>
    <mergeCell ref="B27:C27"/>
    <mergeCell ref="B19:C19"/>
    <mergeCell ref="B21:C21"/>
    <mergeCell ref="B24:C24"/>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workbookViewId="0">
      <selection activeCell="B12" sqref="B12:C12"/>
    </sheetView>
  </sheetViews>
  <sheetFormatPr baseColWidth="10" defaultColWidth="0" defaultRowHeight="15" x14ac:dyDescent="0.25"/>
  <cols>
    <col min="1" max="1" width="37" customWidth="1"/>
    <col min="2" max="2" width="11.42578125" customWidth="1"/>
    <col min="3" max="3" width="94.42578125" customWidth="1"/>
    <col min="4" max="16384" width="11.42578125" hidden="1"/>
  </cols>
  <sheetData>
    <row r="1" spans="1:3" ht="26.25" x14ac:dyDescent="0.25">
      <c r="A1" s="96" t="s">
        <v>67</v>
      </c>
      <c r="B1" s="96"/>
      <c r="C1" s="96"/>
    </row>
    <row r="2" spans="1:3" x14ac:dyDescent="0.25">
      <c r="A2" s="20" t="s">
        <v>11</v>
      </c>
      <c r="B2" s="86" t="str">
        <f>'AUTOS NOTA 324-478'!B2:C2</f>
        <v>SINIESTRO 128574255  LEGIS APJ32173</v>
      </c>
      <c r="C2" s="87"/>
    </row>
    <row r="3" spans="1:3" x14ac:dyDescent="0.25">
      <c r="A3" s="5" t="s">
        <v>1</v>
      </c>
      <c r="B3" s="51" t="str">
        <f>'AUTOS  NOTA 322'!B2:C2</f>
        <v>11001310303720230029700</v>
      </c>
      <c r="C3" s="51"/>
    </row>
    <row r="4" spans="1:3" x14ac:dyDescent="0.25">
      <c r="A4" s="5" t="s">
        <v>2</v>
      </c>
      <c r="B4" s="51" t="str">
        <f>'AUTOS  NOTA 322'!B3:C3</f>
        <v>JUZGADO 37 CIVIL DEL CIRCUITO DE BOGOTA</v>
      </c>
      <c r="C4" s="51"/>
    </row>
    <row r="5" spans="1:3" x14ac:dyDescent="0.25">
      <c r="A5" s="5" t="s">
        <v>3</v>
      </c>
      <c r="B5" s="51" t="str">
        <f>'AUTOS  NOTA 322'!B4:C4</f>
        <v>ALLIANZ SEGUROS S.A</v>
      </c>
      <c r="C5" s="51"/>
    </row>
    <row r="6" spans="1:3" ht="15" customHeight="1" x14ac:dyDescent="0.25">
      <c r="A6" s="5" t="s">
        <v>4</v>
      </c>
      <c r="B6" s="51" t="str">
        <f>'AUTOS  NOTA 322'!B5:C5</f>
        <v xml:space="preserve">"GLADYS QUINTANA VARGAS (VICTIMA DIRECTA) FN: 21/06/1965
PEDRO ANTONIO MORENO (COMPAÑERO VICTIMA)  FN: 21/05/1963
YEISON STIVE MORENO QUINTANA (HIJO VICTIMA DIRECTA) FN: 12/09/1988
DIANA KATHERINE MORENO QUINTANA (HIJA VICTIMA DIRECTA) FN: 21/06/1992
ELODIA VARGAS DE QUINTANA (MADRE VICTIMA DIRECTA) 2/03/1934
 "	</v>
      </c>
      <c r="C6" s="51"/>
    </row>
    <row r="7" spans="1:3" ht="15" customHeight="1" x14ac:dyDescent="0.25">
      <c r="A7" s="5" t="s">
        <v>5</v>
      </c>
      <c r="B7" s="51" t="str">
        <f>'AUTOS  NOTA 322'!B6:C6</f>
        <v>LLAMADA EN GARANTIA</v>
      </c>
      <c r="C7" s="51"/>
    </row>
    <row r="8" spans="1:3" ht="15" customHeight="1" x14ac:dyDescent="0.25">
      <c r="A8" s="31" t="s">
        <v>101</v>
      </c>
      <c r="B8" s="51" t="str">
        <f>'AUTOS  NOTA 322'!B7:C8</f>
        <v>GLADYS QUINTANA VARGAS</v>
      </c>
      <c r="C8" s="51"/>
    </row>
    <row r="9" spans="1:3" ht="18.95" customHeight="1" x14ac:dyDescent="0.25">
      <c r="A9" s="5" t="s">
        <v>102</v>
      </c>
      <c r="B9" s="51" t="s">
        <v>61</v>
      </c>
      <c r="C9" s="51"/>
    </row>
    <row r="10" spans="1:3" x14ac:dyDescent="0.25">
      <c r="A10" s="7" t="s">
        <v>64</v>
      </c>
      <c r="B10" s="125">
        <f>'AUTOS NOTA 324-478'!B20:C20</f>
        <v>19800000</v>
      </c>
      <c r="C10" s="125"/>
    </row>
    <row r="11" spans="1:3" x14ac:dyDescent="0.25">
      <c r="A11" s="7" t="s">
        <v>116</v>
      </c>
      <c r="B11" s="126">
        <f>'AUTOS NOTA 324-478'!B40:C40</f>
        <v>16666</v>
      </c>
      <c r="C11" s="51"/>
    </row>
    <row r="12" spans="1:3" ht="30" x14ac:dyDescent="0.25">
      <c r="A12" s="7" t="s">
        <v>68</v>
      </c>
      <c r="B12" s="122" t="s">
        <v>215</v>
      </c>
      <c r="C12" s="123"/>
    </row>
    <row r="13" spans="1:3" ht="45" x14ac:dyDescent="0.25">
      <c r="A13" s="5" t="s">
        <v>69</v>
      </c>
      <c r="B13" s="51"/>
      <c r="C13" s="51"/>
    </row>
    <row r="14" spans="1:3" ht="45" x14ac:dyDescent="0.25">
      <c r="A14" s="5" t="s">
        <v>70</v>
      </c>
      <c r="B14" s="51"/>
      <c r="C14" s="51"/>
    </row>
    <row r="15" spans="1:3" x14ac:dyDescent="0.25">
      <c r="A15" s="5" t="s">
        <v>71</v>
      </c>
      <c r="B15" s="6"/>
      <c r="C15" s="6"/>
    </row>
    <row r="16" spans="1:3" x14ac:dyDescent="0.25">
      <c r="A16" s="7" t="s">
        <v>72</v>
      </c>
      <c r="B16" s="51"/>
      <c r="C16" s="51"/>
    </row>
    <row r="17" spans="1:3" x14ac:dyDescent="0.25">
      <c r="A17" s="6" t="s">
        <v>73</v>
      </c>
      <c r="B17" s="124"/>
      <c r="C17" s="124"/>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336EC-13FC-49F2-BBA5-C442A8E5E15C}">
  <sheetPr>
    <tabColor theme="3" tint="0.39997558519241921"/>
  </sheetPr>
  <dimension ref="A1:H25"/>
  <sheetViews>
    <sheetView workbookViewId="0">
      <selection activeCell="B11" sqref="B11:C11"/>
    </sheetView>
  </sheetViews>
  <sheetFormatPr baseColWidth="10" defaultColWidth="0" defaultRowHeight="15" x14ac:dyDescent="0.25"/>
  <cols>
    <col min="1" max="1" width="54.42578125" customWidth="1"/>
    <col min="2" max="2" width="23.42578125" customWidth="1"/>
    <col min="3" max="3" width="98.85546875" customWidth="1"/>
    <col min="4" max="8" width="0" hidden="1" customWidth="1"/>
    <col min="9" max="16384" width="11.42578125" hidden="1"/>
  </cols>
  <sheetData>
    <row r="1" spans="1:3" ht="26.25" x14ac:dyDescent="0.25">
      <c r="A1" s="96" t="s">
        <v>131</v>
      </c>
      <c r="B1" s="96"/>
      <c r="C1" s="96"/>
    </row>
    <row r="2" spans="1:3" x14ac:dyDescent="0.25">
      <c r="A2" s="42" t="s">
        <v>11</v>
      </c>
      <c r="B2" s="86" t="str">
        <f>'[2]AUTOS NOTA 321'!B2:C2</f>
        <v xml:space="preserve">SINIESTRO   LEGIS </v>
      </c>
      <c r="C2" s="87"/>
    </row>
    <row r="3" spans="1:3" x14ac:dyDescent="0.25">
      <c r="A3" s="5" t="s">
        <v>1</v>
      </c>
      <c r="B3" s="118" t="str">
        <f>'AUTOS  NOTA 322'!B2:C2</f>
        <v>11001310303720230029700</v>
      </c>
      <c r="C3" s="118"/>
    </row>
    <row r="4" spans="1:3" x14ac:dyDescent="0.25">
      <c r="A4" s="5" t="s">
        <v>2</v>
      </c>
      <c r="B4" s="53" t="s">
        <v>197</v>
      </c>
      <c r="C4" s="54"/>
    </row>
    <row r="5" spans="1:3" ht="14.45" customHeight="1" x14ac:dyDescent="0.25">
      <c r="A5" s="5" t="s">
        <v>3</v>
      </c>
      <c r="B5" s="53" t="s">
        <v>198</v>
      </c>
      <c r="C5" s="54"/>
    </row>
    <row r="6" spans="1:3" ht="14.45" customHeight="1" x14ac:dyDescent="0.25">
      <c r="A6" s="5" t="s">
        <v>4</v>
      </c>
      <c r="B6" s="59" t="s">
        <v>218</v>
      </c>
      <c r="C6" s="54"/>
    </row>
    <row r="7" spans="1:3" x14ac:dyDescent="0.25">
      <c r="A7" s="5" t="s">
        <v>5</v>
      </c>
      <c r="B7" s="51" t="str">
        <f>'[3]GENERALES NOTA 322'!B6:C6</f>
        <v>LLAMADA EN GARANTIA</v>
      </c>
      <c r="C7" s="51"/>
    </row>
    <row r="8" spans="1:3" x14ac:dyDescent="0.25">
      <c r="A8" s="5" t="s">
        <v>102</v>
      </c>
      <c r="B8" s="51" t="s">
        <v>61</v>
      </c>
      <c r="C8" s="51"/>
    </row>
    <row r="9" spans="1:3" x14ac:dyDescent="0.25">
      <c r="A9" s="7" t="s">
        <v>64</v>
      </c>
      <c r="B9" s="125">
        <f>'[3]GENERALES  NOTA 324 -478'!B17:C17</f>
        <v>100000000</v>
      </c>
      <c r="C9" s="125"/>
    </row>
    <row r="10" spans="1:3" x14ac:dyDescent="0.25">
      <c r="A10" s="5" t="s">
        <v>132</v>
      </c>
      <c r="B10" s="128">
        <v>711750000</v>
      </c>
      <c r="C10" s="128"/>
    </row>
    <row r="11" spans="1:3" x14ac:dyDescent="0.25">
      <c r="A11" s="5" t="s">
        <v>195</v>
      </c>
      <c r="B11" s="51" t="s">
        <v>219</v>
      </c>
      <c r="C11" s="51"/>
    </row>
    <row r="12" spans="1:3" x14ac:dyDescent="0.25">
      <c r="A12" s="5" t="s">
        <v>133</v>
      </c>
      <c r="B12" s="51"/>
      <c r="C12" s="51"/>
    </row>
    <row r="13" spans="1:3" x14ac:dyDescent="0.25">
      <c r="A13" s="5" t="s">
        <v>134</v>
      </c>
      <c r="B13" s="127"/>
      <c r="C13" s="127"/>
    </row>
    <row r="14" spans="1:3" x14ac:dyDescent="0.25">
      <c r="A14" s="5" t="s">
        <v>135</v>
      </c>
      <c r="B14" s="51"/>
      <c r="C14" s="51"/>
    </row>
    <row r="20" spans="4:8" x14ac:dyDescent="0.25">
      <c r="D20" t="str">
        <f t="shared" ref="D20:H23" si="0">UPPER(D18)</f>
        <v/>
      </c>
      <c r="E20" t="str">
        <f t="shared" si="0"/>
        <v/>
      </c>
      <c r="F20" t="str">
        <f t="shared" si="0"/>
        <v/>
      </c>
      <c r="G20" t="str">
        <f t="shared" si="0"/>
        <v/>
      </c>
      <c r="H20" t="str">
        <f t="shared" si="0"/>
        <v/>
      </c>
    </row>
    <row r="21" spans="4:8" x14ac:dyDescent="0.25">
      <c r="D21" t="str">
        <f t="shared" si="0"/>
        <v/>
      </c>
      <c r="E21" t="str">
        <f t="shared" si="0"/>
        <v/>
      </c>
      <c r="F21" t="str">
        <f t="shared" si="0"/>
        <v/>
      </c>
      <c r="G21" t="str">
        <f t="shared" si="0"/>
        <v/>
      </c>
      <c r="H21" t="str">
        <f t="shared" si="0"/>
        <v/>
      </c>
    </row>
    <row r="22" spans="4:8" x14ac:dyDescent="0.25">
      <c r="D22" t="str">
        <f t="shared" si="0"/>
        <v/>
      </c>
      <c r="E22" t="str">
        <f t="shared" si="0"/>
        <v/>
      </c>
      <c r="F22" t="str">
        <f t="shared" si="0"/>
        <v/>
      </c>
      <c r="G22" t="str">
        <f t="shared" si="0"/>
        <v/>
      </c>
      <c r="H22" t="str">
        <f t="shared" si="0"/>
        <v/>
      </c>
    </row>
    <row r="23" spans="4:8" x14ac:dyDescent="0.25">
      <c r="D23" t="str">
        <f>UPPER(D21)</f>
        <v/>
      </c>
      <c r="E23" t="str">
        <f t="shared" si="0"/>
        <v/>
      </c>
      <c r="F23" t="str">
        <f t="shared" si="0"/>
        <v/>
      </c>
      <c r="G23" t="str">
        <f t="shared" si="0"/>
        <v/>
      </c>
      <c r="H23" t="str">
        <f t="shared" si="0"/>
        <v/>
      </c>
    </row>
    <row r="24" spans="4:8" x14ac:dyDescent="0.25">
      <c r="D24" t="str">
        <f t="shared" ref="D24:H25" si="1">UPPER(D22)</f>
        <v/>
      </c>
      <c r="E24" t="str">
        <f t="shared" si="1"/>
        <v/>
      </c>
      <c r="F24" t="str">
        <f t="shared" si="1"/>
        <v/>
      </c>
      <c r="G24" t="str">
        <f t="shared" si="1"/>
        <v/>
      </c>
      <c r="H24" t="str">
        <f t="shared" si="1"/>
        <v/>
      </c>
    </row>
    <row r="25" spans="4:8" x14ac:dyDescent="0.25">
      <c r="D25" t="str">
        <f t="shared" si="1"/>
        <v/>
      </c>
      <c r="E25" t="str">
        <f t="shared" si="1"/>
        <v/>
      </c>
      <c r="F25" t="str">
        <f t="shared" si="1"/>
        <v/>
      </c>
      <c r="G25" t="str">
        <f t="shared" si="1"/>
        <v/>
      </c>
      <c r="H25" t="str">
        <f t="shared" si="1"/>
        <v/>
      </c>
    </row>
  </sheetData>
  <mergeCells count="14">
    <mergeCell ref="B13:C13"/>
    <mergeCell ref="B14:C14"/>
    <mergeCell ref="B7:C7"/>
    <mergeCell ref="B8:C8"/>
    <mergeCell ref="B9:C9"/>
    <mergeCell ref="B10:C10"/>
    <mergeCell ref="B11:C11"/>
    <mergeCell ref="B12:C12"/>
    <mergeCell ref="B6:C6"/>
    <mergeCell ref="A1:C1"/>
    <mergeCell ref="B2:C2"/>
    <mergeCell ref="B3:C3"/>
    <mergeCell ref="B4:C4"/>
    <mergeCell ref="B5:C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D550F9-266D-464E-BB6F-D0584068D6D8}">
  <sheetPr>
    <tabColor theme="3" tint="0.39997558519241921"/>
  </sheetPr>
  <dimension ref="A1:F34"/>
  <sheetViews>
    <sheetView zoomScale="85" zoomScaleNormal="85" workbookViewId="0">
      <selection activeCell="B10" sqref="B10:C10"/>
    </sheetView>
  </sheetViews>
  <sheetFormatPr baseColWidth="10" defaultColWidth="0" defaultRowHeight="15" x14ac:dyDescent="0.25"/>
  <cols>
    <col min="1" max="1" width="72.85546875" customWidth="1"/>
    <col min="2" max="2" width="39.85546875" customWidth="1"/>
    <col min="3" max="3" width="96.28515625" customWidth="1"/>
    <col min="4" max="16384" width="11.42578125" hidden="1"/>
  </cols>
  <sheetData>
    <row r="1" spans="1:6" ht="26.25" x14ac:dyDescent="0.25">
      <c r="A1" s="96" t="s">
        <v>136</v>
      </c>
      <c r="B1" s="96"/>
      <c r="C1" s="96"/>
    </row>
    <row r="2" spans="1:6" x14ac:dyDescent="0.25">
      <c r="A2" s="20" t="s">
        <v>11</v>
      </c>
      <c r="B2" s="86" t="str">
        <f>'[2]AUTOS NOTA 321'!B2:C2</f>
        <v xml:space="preserve">SINIESTRO   LEGIS </v>
      </c>
      <c r="C2" s="87"/>
    </row>
    <row r="3" spans="1:6" x14ac:dyDescent="0.25">
      <c r="A3" s="5" t="s">
        <v>1</v>
      </c>
      <c r="B3" s="51" t="str">
        <f>'[3]GENERALES NOTA 322'!B2:C2</f>
        <v xml:space="preserve">Radicado </v>
      </c>
      <c r="C3" s="51"/>
    </row>
    <row r="4" spans="1:6" x14ac:dyDescent="0.25">
      <c r="A4" s="5" t="s">
        <v>2</v>
      </c>
      <c r="B4" s="51" t="str">
        <f>'[3]GENERALES NOTA 322'!B3:C3</f>
        <v>JUZGADO</v>
      </c>
      <c r="C4" s="51"/>
    </row>
    <row r="5" spans="1:6" x14ac:dyDescent="0.25">
      <c r="A5" s="5" t="s">
        <v>3</v>
      </c>
      <c r="B5" s="51" t="str">
        <f>'[3]GENERALES NOTA 322'!B4:C4</f>
        <v xml:space="preserve">NOMBRE Y APELLIDOS DE  LOS DEMANDADOS </v>
      </c>
      <c r="C5" s="51"/>
    </row>
    <row r="6" spans="1:6" x14ac:dyDescent="0.25">
      <c r="A6" s="5" t="s">
        <v>4</v>
      </c>
      <c r="B6" s="51" t="str">
        <f>'[3]GENERALES NOTA 322'!B5:C5</f>
        <v>COLOCAR LOS NOMBRES Y APELLIDOS, SU CALIDAD (HERMANO, HIJO ETC)  PARA LOS CONYUGES E HIJOS COLOCAR LA FECHA DE NACIMIENTO.</v>
      </c>
      <c r="C6" s="51"/>
    </row>
    <row r="7" spans="1:6" x14ac:dyDescent="0.25">
      <c r="A7" s="5" t="s">
        <v>5</v>
      </c>
      <c r="B7" s="51" t="str">
        <f>'[3]GENERALES NOTA 322'!B6:C6</f>
        <v>LLAMADA EN GARANTIA</v>
      </c>
      <c r="C7" s="51"/>
    </row>
    <row r="8" spans="1:6" x14ac:dyDescent="0.25">
      <c r="A8" s="5" t="s">
        <v>137</v>
      </c>
      <c r="B8" s="51" t="str">
        <f>'[3]GENERALES NOTA 325'!B8:C8</f>
        <v>PROBABLE GENERALES</v>
      </c>
      <c r="C8" s="51"/>
    </row>
    <row r="9" spans="1:6" x14ac:dyDescent="0.25">
      <c r="A9" s="5" t="s">
        <v>138</v>
      </c>
      <c r="B9" s="51"/>
      <c r="C9" s="51"/>
    </row>
    <row r="10" spans="1:6" ht="111" customHeight="1" x14ac:dyDescent="0.25">
      <c r="A10" s="5" t="s">
        <v>139</v>
      </c>
      <c r="B10" s="51"/>
      <c r="C10" s="51"/>
    </row>
    <row r="11" spans="1:6" ht="21" customHeight="1" x14ac:dyDescent="0.25">
      <c r="A11" s="129"/>
      <c r="B11" s="129"/>
      <c r="C11" s="129"/>
      <c r="E11" t="s">
        <v>57</v>
      </c>
      <c r="F11" s="22">
        <v>0.7</v>
      </c>
    </row>
    <row r="12" spans="1:6" hidden="1" x14ac:dyDescent="0.25">
      <c r="A12" s="130"/>
      <c r="B12" s="130"/>
      <c r="C12" s="130"/>
      <c r="E12" t="s">
        <v>59</v>
      </c>
      <c r="F12" s="23">
        <v>0.3</v>
      </c>
    </row>
    <row r="13" spans="1:6" ht="18.75" x14ac:dyDescent="0.25">
      <c r="A13" s="131" t="s">
        <v>140</v>
      </c>
      <c r="B13" s="131"/>
      <c r="C13" s="131"/>
    </row>
    <row r="14" spans="1:6" x14ac:dyDescent="0.25">
      <c r="A14" s="39" t="s">
        <v>60</v>
      </c>
      <c r="B14" s="103" t="s">
        <v>61</v>
      </c>
      <c r="C14" s="104"/>
    </row>
    <row r="15" spans="1:6" ht="45" x14ac:dyDescent="0.25">
      <c r="A15" s="21" t="s">
        <v>63</v>
      </c>
      <c r="B15" s="132">
        <f>((C17+C18+C20+C21+C25+C23+C27+C29+C24+C28)-C32)*C31*C33</f>
        <v>1000000000</v>
      </c>
      <c r="C15" s="132"/>
    </row>
    <row r="16" spans="1:6" x14ac:dyDescent="0.25">
      <c r="A16" s="7" t="s">
        <v>64</v>
      </c>
      <c r="B16" s="112" t="s">
        <v>53</v>
      </c>
      <c r="C16" s="113"/>
    </row>
    <row r="17" spans="1:3" x14ac:dyDescent="0.25">
      <c r="A17" s="101"/>
      <c r="B17" s="37" t="s">
        <v>54</v>
      </c>
      <c r="C17" s="32">
        <v>1000000000</v>
      </c>
    </row>
    <row r="18" spans="1:3" x14ac:dyDescent="0.25">
      <c r="A18" s="102"/>
      <c r="B18" s="37" t="s">
        <v>55</v>
      </c>
      <c r="C18" s="32">
        <v>0</v>
      </c>
    </row>
    <row r="19" spans="1:3" x14ac:dyDescent="0.25">
      <c r="A19" s="102"/>
      <c r="B19" s="108" t="s">
        <v>56</v>
      </c>
      <c r="C19" s="109"/>
    </row>
    <row r="20" spans="1:3" x14ac:dyDescent="0.25">
      <c r="A20" s="102"/>
      <c r="B20" s="37" t="s">
        <v>98</v>
      </c>
      <c r="C20" s="32">
        <v>0</v>
      </c>
    </row>
    <row r="21" spans="1:3" ht="30" x14ac:dyDescent="0.25">
      <c r="A21" s="102"/>
      <c r="B21" s="37" t="s">
        <v>100</v>
      </c>
      <c r="C21" s="32">
        <v>0</v>
      </c>
    </row>
    <row r="22" spans="1:3" x14ac:dyDescent="0.25">
      <c r="A22" s="102"/>
      <c r="B22" s="108" t="s">
        <v>121</v>
      </c>
      <c r="C22" s="109"/>
    </row>
    <row r="23" spans="1:3" x14ac:dyDescent="0.25">
      <c r="A23" s="102"/>
      <c r="B23" s="37" t="s">
        <v>130</v>
      </c>
      <c r="C23" s="32">
        <v>0</v>
      </c>
    </row>
    <row r="24" spans="1:3" x14ac:dyDescent="0.25">
      <c r="A24" s="102"/>
      <c r="B24" s="37" t="s">
        <v>54</v>
      </c>
      <c r="C24" s="32">
        <v>0</v>
      </c>
    </row>
    <row r="25" spans="1:3" x14ac:dyDescent="0.25">
      <c r="A25" s="102"/>
      <c r="B25" s="37" t="s">
        <v>55</v>
      </c>
      <c r="C25" s="32">
        <v>0</v>
      </c>
    </row>
    <row r="26" spans="1:3" x14ac:dyDescent="0.25">
      <c r="A26" s="102"/>
      <c r="B26" s="108" t="s">
        <v>122</v>
      </c>
      <c r="C26" s="109"/>
    </row>
    <row r="27" spans="1:3" x14ac:dyDescent="0.25">
      <c r="A27" s="102"/>
      <c r="B27" s="37"/>
      <c r="C27" s="32"/>
    </row>
    <row r="28" spans="1:3" x14ac:dyDescent="0.25">
      <c r="A28" s="102"/>
      <c r="B28" s="37" t="s">
        <v>54</v>
      </c>
      <c r="C28" s="32">
        <v>0</v>
      </c>
    </row>
    <row r="29" spans="1:3" x14ac:dyDescent="0.25">
      <c r="A29" s="102"/>
      <c r="B29" s="37" t="s">
        <v>55</v>
      </c>
      <c r="C29" s="32">
        <v>0</v>
      </c>
    </row>
    <row r="30" spans="1:3" x14ac:dyDescent="0.25">
      <c r="A30" s="102"/>
      <c r="B30" s="108" t="s">
        <v>114</v>
      </c>
      <c r="C30" s="109"/>
    </row>
    <row r="31" spans="1:3" x14ac:dyDescent="0.25">
      <c r="A31" s="102"/>
      <c r="B31" s="37" t="s">
        <v>125</v>
      </c>
      <c r="C31" s="33">
        <v>1</v>
      </c>
    </row>
    <row r="32" spans="1:3" x14ac:dyDescent="0.25">
      <c r="A32" s="102"/>
      <c r="B32" s="37" t="s">
        <v>115</v>
      </c>
      <c r="C32" s="34">
        <v>0</v>
      </c>
    </row>
    <row r="33" spans="1:3" x14ac:dyDescent="0.25">
      <c r="A33" s="102"/>
      <c r="B33" s="37" t="s">
        <v>129</v>
      </c>
      <c r="C33" s="33">
        <v>1</v>
      </c>
    </row>
    <row r="34" spans="1:3" x14ac:dyDescent="0.25">
      <c r="A34" s="24" t="s">
        <v>65</v>
      </c>
      <c r="B34" s="105">
        <f>IFERROR(B15*(VLOOKUP(B14,E11:F13,2,0)),16666)</f>
        <v>16666</v>
      </c>
      <c r="C34" s="105"/>
    </row>
  </sheetData>
  <mergeCells count="21">
    <mergeCell ref="A17:A33"/>
    <mergeCell ref="B30:C30"/>
    <mergeCell ref="B34:C34"/>
    <mergeCell ref="B14:C14"/>
    <mergeCell ref="B7:C7"/>
    <mergeCell ref="B8:C8"/>
    <mergeCell ref="B9:C9"/>
    <mergeCell ref="B10:C10"/>
    <mergeCell ref="A11:C12"/>
    <mergeCell ref="A13:C13"/>
    <mergeCell ref="B15:C15"/>
    <mergeCell ref="B22:C22"/>
    <mergeCell ref="B19:C19"/>
    <mergeCell ref="B16:C16"/>
    <mergeCell ref="B26:C26"/>
    <mergeCell ref="B6:C6"/>
    <mergeCell ref="A1:C1"/>
    <mergeCell ref="B2:C2"/>
    <mergeCell ref="B3:C3"/>
    <mergeCell ref="B4:C4"/>
    <mergeCell ref="B5:C5"/>
  </mergeCell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CEFB444A-EC38-4648-8B2D-12130F930E0D}">
          <x14:formula1>
            <xm:f>Hoja2!$L$9:$L$13</xm:f>
          </x14:formula1>
          <xm:sqref>B27</xm:sqref>
        </x14:dataValidation>
        <x14:dataValidation type="list" allowBlank="1" showInputMessage="1" showErrorMessage="1" xr:uid="{4EB0E707-0728-49EB-B78F-45203B392D79}">
          <x14:formula1>
            <xm:f>Hoja2!$F$1:$F$3</xm:f>
          </x14:formula1>
          <xm:sqref>B14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workbookViewId="0">
      <selection activeCell="F1" sqref="F1:G3"/>
    </sheetView>
  </sheetViews>
  <sheetFormatPr baseColWidth="10" defaultColWidth="11.42578125" defaultRowHeight="15" x14ac:dyDescent="0.25"/>
  <cols>
    <col min="4" max="4" width="20.140625" bestFit="1" customWidth="1"/>
    <col min="5" max="5" width="42.85546875" bestFit="1" customWidth="1"/>
    <col min="12" max="12" width="30.5703125" customWidth="1"/>
    <col min="13" max="13" width="16" customWidth="1"/>
  </cols>
  <sheetData>
    <row r="1" spans="1:15" x14ac:dyDescent="0.25">
      <c r="A1" s="9" t="s">
        <v>14</v>
      </c>
      <c r="B1" t="s">
        <v>17</v>
      </c>
      <c r="C1" s="9" t="s">
        <v>19</v>
      </c>
      <c r="D1" s="9" t="s">
        <v>74</v>
      </c>
      <c r="E1" s="3" t="s">
        <v>25</v>
      </c>
      <c r="F1" s="2" t="s">
        <v>57</v>
      </c>
      <c r="G1" s="4">
        <v>0</v>
      </c>
      <c r="H1" t="s">
        <v>6</v>
      </c>
      <c r="I1" t="s">
        <v>75</v>
      </c>
      <c r="K1" t="s">
        <v>103</v>
      </c>
      <c r="L1" s="30" t="s">
        <v>127</v>
      </c>
      <c r="M1" t="s">
        <v>76</v>
      </c>
      <c r="N1" t="s">
        <v>57</v>
      </c>
      <c r="O1" t="s">
        <v>117</v>
      </c>
    </row>
    <row r="2" spans="1:15" x14ac:dyDescent="0.25">
      <c r="A2" t="s">
        <v>76</v>
      </c>
      <c r="B2" t="s">
        <v>27</v>
      </c>
      <c r="C2" t="s">
        <v>77</v>
      </c>
      <c r="D2" s="2" t="s">
        <v>78</v>
      </c>
      <c r="E2" s="1" t="s">
        <v>79</v>
      </c>
      <c r="F2" s="2" t="s">
        <v>61</v>
      </c>
      <c r="G2" s="4">
        <v>0.7</v>
      </c>
      <c r="H2" t="s">
        <v>7</v>
      </c>
      <c r="I2" t="s">
        <v>80</v>
      </c>
      <c r="K2" t="s">
        <v>104</v>
      </c>
      <c r="L2" s="30" t="s">
        <v>105</v>
      </c>
      <c r="M2" t="s">
        <v>81</v>
      </c>
      <c r="N2" t="s">
        <v>59</v>
      </c>
      <c r="O2" t="s">
        <v>27</v>
      </c>
    </row>
    <row r="3" spans="1:15" x14ac:dyDescent="0.25">
      <c r="A3" t="s">
        <v>81</v>
      </c>
      <c r="C3" t="s">
        <v>82</v>
      </c>
      <c r="D3" s="2" t="s">
        <v>83</v>
      </c>
      <c r="E3" s="1" t="s">
        <v>84</v>
      </c>
      <c r="F3" s="2" t="s">
        <v>59</v>
      </c>
      <c r="G3" s="4">
        <v>0.3</v>
      </c>
      <c r="H3" t="s">
        <v>85</v>
      </c>
      <c r="I3" t="s">
        <v>86</v>
      </c>
      <c r="L3" s="30" t="s">
        <v>106</v>
      </c>
      <c r="M3" t="s">
        <v>87</v>
      </c>
      <c r="N3" t="s">
        <v>61</v>
      </c>
    </row>
    <row r="4" spans="1:15" x14ac:dyDescent="0.25">
      <c r="A4" t="s">
        <v>87</v>
      </c>
      <c r="C4" t="s">
        <v>20</v>
      </c>
      <c r="E4" s="1" t="s">
        <v>88</v>
      </c>
      <c r="H4" t="s">
        <v>89</v>
      </c>
      <c r="I4" t="s">
        <v>8</v>
      </c>
      <c r="L4" t="s">
        <v>107</v>
      </c>
    </row>
    <row r="5" spans="1:15" x14ac:dyDescent="0.25">
      <c r="A5" t="s">
        <v>90</v>
      </c>
      <c r="E5" s="1" t="s">
        <v>91</v>
      </c>
      <c r="H5" t="s">
        <v>92</v>
      </c>
      <c r="I5" t="s">
        <v>93</v>
      </c>
      <c r="L5" s="30" t="s">
        <v>108</v>
      </c>
    </row>
    <row r="6" spans="1:15" x14ac:dyDescent="0.25">
      <c r="E6" s="1" t="s">
        <v>94</v>
      </c>
      <c r="I6" t="s">
        <v>95</v>
      </c>
      <c r="L6" s="30" t="s">
        <v>128</v>
      </c>
    </row>
    <row r="7" spans="1:15" x14ac:dyDescent="0.25">
      <c r="E7" s="1" t="s">
        <v>96</v>
      </c>
      <c r="I7" t="s">
        <v>119</v>
      </c>
      <c r="L7" s="30" t="s">
        <v>109</v>
      </c>
    </row>
    <row r="8" spans="1:15" x14ac:dyDescent="0.25">
      <c r="E8" s="1" t="s">
        <v>97</v>
      </c>
      <c r="L8" s="30" t="s">
        <v>121</v>
      </c>
    </row>
    <row r="9" spans="1:15" x14ac:dyDescent="0.25">
      <c r="L9" s="30" t="s">
        <v>110</v>
      </c>
    </row>
    <row r="10" spans="1:15" x14ac:dyDescent="0.25">
      <c r="L10" s="30" t="s">
        <v>111</v>
      </c>
    </row>
    <row r="11" spans="1:15" x14ac:dyDescent="0.25">
      <c r="L11" s="30" t="s">
        <v>112</v>
      </c>
    </row>
    <row r="12" spans="1:15" x14ac:dyDescent="0.25">
      <c r="L12" s="30" t="s">
        <v>113</v>
      </c>
    </row>
    <row r="13" spans="1:15" x14ac:dyDescent="0.25">
      <c r="L13" s="30" t="s">
        <v>124</v>
      </c>
    </row>
  </sheetData>
  <pageMargins left="0.7" right="0.7" top="0.75" bottom="0.75" header="0.3" footer="0.3"/>
  <headerFooter>
    <oddHeader>&amp;C&amp;"Calibri"&amp;10&amp;K000000 Internal&amp;1#_x000D_</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AUTOS  NOTA 322</vt:lpstr>
      <vt:lpstr>AUTOS NOTA 321</vt:lpstr>
      <vt:lpstr>AUTOS NOTA 324-478</vt:lpstr>
      <vt:lpstr>TASACION </vt:lpstr>
      <vt:lpstr>AUTOS NOTA 325</vt:lpstr>
      <vt:lpstr>CONCEPTO DE CONCILIACIÓN 330 </vt:lpstr>
      <vt:lpstr>CAMBIO DE CONTINGENCIA 423</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YADIRA LÓPEZ</cp:lastModifiedBy>
  <cp:revision/>
  <dcterms:created xsi:type="dcterms:W3CDTF">2020-12-07T14:41:17Z</dcterms:created>
  <dcterms:modified xsi:type="dcterms:W3CDTF">2025-08-08T17:36:57Z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ies>
</file>