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CE02746\Downloads\"/>
    </mc:Choice>
  </mc:AlternateContent>
  <xr:revisionPtr revIDLastSave="0" documentId="8_{669C1133-23A5-4693-A3E3-525B0305FE4A}"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<sst xmlns="http://schemas.openxmlformats.org/spreadsheetml/2006/main" count="320" uniqueCount="215">
  <si>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</si>
  <si>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</si>
  <si>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</si>
  <si>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</si>
  <si>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</si>
  <si>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</si>
  <si>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</si>
  <si>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</si>
  <si>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</si>
  <si>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</si>
  <si>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</si>
  <si>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</si>
  <si>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</si>
  <si>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</si>
  <si>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</si>
  <si>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</si>
  <si>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</si>
  <si>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</si>
  <si>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</si>
  <si>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</si>
  <si>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</si>
  <si>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</si>
  <si>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</si>
  <si>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</si>
  <si>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</si>
  <si>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</si>
  <si>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</si>
  <si>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</si>
  <si>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</si>
  <si>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</si>
  <si>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</si>
  <si>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</si>
  <si>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</si>
  <si>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</si>
  <si>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</si>
  <si>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</si>
  <si>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</si>
  <si>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</si>
  <si>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</si>
  <si>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</si>
  <si>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</si>
  <si>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</si>
  <si>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</si>
  <si>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</si>
  <si>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</si>
  <si>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</si>
  <si>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</si>
  <si>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</si>
  <si>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</si>
  <si>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</si>
  <si>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</si>
  <si>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</si>
  <si>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</si>
  <si>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</si>
  <si>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</si>
  <si>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</si>
  <si>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</si>
  <si>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</si>
  <si>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</si>
  <si>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</si>
  <si>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</si>
  <si>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</si>
  <si>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</si>
  <si>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</si>
  <si>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</si>
  <si>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</si>
  <si>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</si>
  <si>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</si>
  <si>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</si>
  <si>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</si>
  <si>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</si>
  <si>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</si>
  <si>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</si>
  <si>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</si>
  <si>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</si>
  <si>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</si>
  <si>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</si>
  <si>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</si>
  <si>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</si>
  <si>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</si>
  <si>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</si>
  <si>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</si>
  <si>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</si>
  <si>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</si>
  <si>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</si>
  <si>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</si>
  <si>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</si>
  <si>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</si>
  <si>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</si>
  <si>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</si>
  <si>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</si>
  <si>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</si>
  <si>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</si>
  <si>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</si>
  <si>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</si>
  <si>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</si>
  <si>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</si>
  <si>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</si>
  <si>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</si>
  <si>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</si>
  <si>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</si>
  <si>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</si>
  <si>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</si>
  <si>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</si>
  <si>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</si>
  <si>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</si>
  <si>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</si>
  <si>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</si>
  <si>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</si>
  <si>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</si>
  <si>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</si>
  <si>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</si>
  <si>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</si>
  <si>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</si>
  <si>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</si>
  <si>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</si>
  <si>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</si>
  <si>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</si>
  <si>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</si>
  <si>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</si>
  <si>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</si>
  <si>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</si>
  <si>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</si>
  <si>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</si>
  <si>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</si>
  <si>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</si>
  <si>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</si>
  <si>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</si>
  <si>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</si>
  <si>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</si>
  <si>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</si>
  <si>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</si>
  <si>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</si>
  <si>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</si>
  <si>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</si>
  <si>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</si>
  <si>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</si>
  <si>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</si>
  <si>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</si>
  <si>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</si>
  <si>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</si>
  <si>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</si>
  <si>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</si>
  <si>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</si>
  <si>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</si>
  <si>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</si>
  <si>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</si>
  <si>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</si>
  <si>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</si>
  <si>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</si>
  <si>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</si>
  <si>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</si>
  <si>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</si>
  <si>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</si>
  <si>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</si>
  <si>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</si>
  <si>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</si>
  <si>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</si>
  <si>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</si>
  <si>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</si>
  <si>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</si>
  <si>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</si>
  <si>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</si>
  <si>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</si>
  <si>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</si>
  <si>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</si>
  <si>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</si>
  <si>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</si>
  <si>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</si>
  <si>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</si>
  <si>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</si>
  <si>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</si>
  <si>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</si>
  <si>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</si>
  <si>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</si>
  <si>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</si>
  <si>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</si>
  <si>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</si>
  <si>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</si>
  <si>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</si>
  <si>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</si>
  <si>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</si>
  <si>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</si>
  <si>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</si>
  <si>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</si>
  <si>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</si>
  <si>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</si>
  <si>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</si>
  <si>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</si>
  <si>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</si>
  <si>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</si>
  <si>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</si>
  <si>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</si>
  <si>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</si>
  <si>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</si>
  <si>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110013103012-2025-00317-00</t>
  </si>
  <si>
    <t>JUZGADO DOCE (12) CIVIL CIRCUITO DE BOGOTÁ D.C.</t>
  </si>
  <si>
    <t>ALLIANZ SEGUROS S.A., COLGAS S.A. E.S.P. y NORBERTO CARDOSO MEJÍA.</t>
  </si>
  <si>
    <t>ASTRID ANDREA CARTAGENA BERRRIO (Compañera permanente-09/04/1987), MAXIMILIANO URREGO CARTAGENA (Hijo de crianza-21/08/2015)</t>
  </si>
  <si>
    <t>JORGE ALBERTO OLIVEROS GOEZ</t>
  </si>
  <si>
    <t>SE DESCONOCE</t>
  </si>
  <si>
    <t>SOLTERO-UNIÓN LIBRE</t>
  </si>
  <si>
    <t>3014296783 -3104488126</t>
  </si>
  <si>
    <t>Cra 94B- 63-198, Barrio Blanquizal, Medellin, Antioquia</t>
  </si>
  <si>
    <t>1.423.500 (SALARIO MÍNIMO)</t>
  </si>
  <si>
    <t xml:space="preserve">COLGAS S.A. E.S.P. </t>
  </si>
  <si>
    <t>TRK-669</t>
  </si>
  <si>
    <t>890500726-3</t>
  </si>
  <si>
    <t>SIN AUDIENCIA- MEDIDA CAUTELAR SOBRE EL VEHICULO DE PLACA TRK-669</t>
  </si>
  <si>
    <t xml:space="preserve">EL 21 DE DICIEMBRE DE 2024 OCURRIÓ UN ACCIDENTE DE TRÁNSITO EN EL MUNIPIO DE BARBOSA, ANTIOQUIA, EN EL CUAL EL VEHÍCULO DE PLACA TRK-669 TIPO CAMIÓN APARENTEMENTE INVADE EL CARRIL CONTRARIO Y COLISIONA CON LA MOTOCICLETA DE PLACA PNA-78F, LO CUAL CONLLEVÓ A LA MUERTE DEL SEÑOR JORGE ALBERTO OLIVEROS GOEZ, QUIEN CONDUCÍA LA MOTOCICLETA E IBA ACOMPAÑADO POR LA SEÑORA ASTRID ANDREA CARTAGENA BERRIO. EL CONDUCTOR DEL VEHICULO TRK-669 ES EL SEÑOR NORBERTO CARDOSO MEJÍA, EL VEHÍCULO SE PRESUME ASEGURADO POR ALLIANZ Y ES DE PROPIEDAD DE LA EMPRESA COLGAS S.A. E.S.P. EL INFORME POLICIAL DE ACCIDENTE DE TRANSITO CODIFICA AL VEHÍCULO TRK-669 LA HIPOTESIS 104: INVASIÓN DE CARRIL. LA SEÑORA ASTRID CARTAGENA REFIERE SER COMPAÑERA PERMANENTE DEL FALLECIDO QUIEN SOLICITÓ INDEMNIZACIÓN A LA ASEGURADORA EL 28 DE FEBRERO DE 2025. </t>
  </si>
  <si>
    <t>147563357-215045</t>
  </si>
  <si>
    <t>23447740/462</t>
  </si>
  <si>
    <t xml:space="preserve"> 15/07/2024 hasta las 24:00 horas del14/07/2025.</t>
  </si>
  <si>
    <t>1.8</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</si>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</sst>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1" zoomScale="90" zoomScaleNormal="90" workbookViewId="0">
      <selection activeCell="B25" sqref="B25:C27"/>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3" t="s">
        <v>0</v>
      </c>
      <c r="B1" s="63"/>
      <c r="C1" s="63"/>
    </row>
    <row r="2" spans="1:3" x14ac:dyDescent="0.35">
      <c r="A2" s="5" t="s">
        <v>159</v>
      </c>
      <c r="B2" s="68" t="s">
        <v>195</v>
      </c>
      <c r="C2" s="69"/>
    </row>
    <row r="3" spans="1:3" x14ac:dyDescent="0.35">
      <c r="A3" s="5" t="s">
        <v>126</v>
      </c>
      <c r="B3" s="64" t="s">
        <v>196</v>
      </c>
      <c r="C3" s="65"/>
    </row>
    <row r="4" spans="1:3" x14ac:dyDescent="0.35">
      <c r="A4" s="5" t="s">
        <v>138</v>
      </c>
      <c r="B4" s="64" t="s">
        <v>197</v>
      </c>
      <c r="C4" s="65"/>
    </row>
    <row r="5" spans="1:3" ht="31.5" customHeight="1" x14ac:dyDescent="0.35">
      <c r="A5" s="5" t="s">
        <v>139</v>
      </c>
      <c r="B5" s="64" t="s">
        <v>198</v>
      </c>
      <c r="C5" s="65"/>
    </row>
    <row r="6" spans="1:3" x14ac:dyDescent="0.35">
      <c r="A6" s="5" t="s">
        <v>140</v>
      </c>
      <c r="B6" s="59" t="s">
        <v>104</v>
      </c>
      <c r="C6" s="59"/>
    </row>
    <row r="7" spans="1:3" x14ac:dyDescent="0.35">
      <c r="A7" s="25" t="s">
        <v>141</v>
      </c>
      <c r="B7" s="64" t="s">
        <v>105</v>
      </c>
      <c r="C7" s="65"/>
    </row>
    <row r="8" spans="1:3" ht="23" customHeight="1" x14ac:dyDescent="0.35">
      <c r="A8" s="26" t="s">
        <v>142</v>
      </c>
      <c r="B8" s="59" t="s">
        <v>199</v>
      </c>
      <c r="C8" s="59"/>
    </row>
    <row r="9" spans="1:3" x14ac:dyDescent="0.35">
      <c r="A9" s="26" t="s">
        <v>143</v>
      </c>
      <c r="B9" s="59">
        <v>71224889</v>
      </c>
      <c r="C9" s="59"/>
    </row>
    <row r="10" spans="1:3" x14ac:dyDescent="0.35">
      <c r="A10" s="26" t="s">
        <v>144</v>
      </c>
      <c r="B10" s="57" t="s">
        <v>203</v>
      </c>
      <c r="C10" s="57"/>
    </row>
    <row r="11" spans="1:3" ht="30" customHeight="1" x14ac:dyDescent="0.35">
      <c r="A11" s="27" t="s">
        <v>145</v>
      </c>
      <c r="B11" s="57" t="s">
        <v>202</v>
      </c>
      <c r="C11" s="57"/>
    </row>
    <row r="12" spans="1:3" ht="30" customHeight="1" x14ac:dyDescent="0.35">
      <c r="A12" s="5" t="s">
        <v>146</v>
      </c>
      <c r="B12" s="58" t="s">
        <v>200</v>
      </c>
      <c r="C12" s="57"/>
    </row>
    <row r="13" spans="1:3" x14ac:dyDescent="0.35">
      <c r="A13" s="5" t="s">
        <v>147</v>
      </c>
      <c r="B13" s="59" t="s">
        <v>201</v>
      </c>
      <c r="C13" s="59"/>
    </row>
    <row r="14" spans="1:3" x14ac:dyDescent="0.35">
      <c r="A14" s="5" t="s">
        <v>148</v>
      </c>
      <c r="B14" s="60">
        <v>29582</v>
      </c>
      <c r="C14" s="59"/>
    </row>
    <row r="15" spans="1:3" x14ac:dyDescent="0.35">
      <c r="A15" s="5" t="s">
        <v>149</v>
      </c>
      <c r="B15" s="59">
        <v>43</v>
      </c>
      <c r="C15" s="59"/>
    </row>
    <row r="16" spans="1:3" x14ac:dyDescent="0.35">
      <c r="A16" s="5" t="s">
        <v>150</v>
      </c>
      <c r="B16" s="60">
        <v>45647</v>
      </c>
      <c r="C16" s="59"/>
    </row>
    <row r="17" spans="1:3" ht="15" customHeight="1" x14ac:dyDescent="0.35">
      <c r="A17" s="5" t="s">
        <v>151</v>
      </c>
      <c r="B17" s="57" t="s">
        <v>85</v>
      </c>
      <c r="C17" s="57"/>
    </row>
    <row r="18" spans="1:3" x14ac:dyDescent="0.35">
      <c r="A18" s="5" t="s">
        <v>152</v>
      </c>
      <c r="B18" s="57" t="s">
        <v>200</v>
      </c>
      <c r="C18" s="57"/>
    </row>
    <row r="19" spans="1:3" ht="18.75" customHeight="1" x14ac:dyDescent="0.35">
      <c r="A19" s="5" t="s">
        <v>153</v>
      </c>
      <c r="B19" s="66" t="s">
        <v>204</v>
      </c>
      <c r="C19" s="67"/>
    </row>
    <row r="20" spans="1:3" x14ac:dyDescent="0.35">
      <c r="A20" s="5" t="s">
        <v>154</v>
      </c>
      <c r="B20" s="59">
        <v>2</v>
      </c>
      <c r="C20" s="59"/>
    </row>
    <row r="21" spans="1:3" ht="17.25" customHeight="1" x14ac:dyDescent="0.35">
      <c r="A21" s="5" t="s">
        <v>155</v>
      </c>
      <c r="B21" s="57" t="s">
        <v>8</v>
      </c>
      <c r="C21" s="57"/>
    </row>
    <row r="22" spans="1:3" x14ac:dyDescent="0.35">
      <c r="A22" s="26" t="s">
        <v>156</v>
      </c>
      <c r="B22" s="56">
        <v>45647</v>
      </c>
      <c r="C22" s="53"/>
    </row>
    <row r="23" spans="1:3" x14ac:dyDescent="0.35">
      <c r="A23" s="26" t="s">
        <v>157</v>
      </c>
      <c r="B23" s="55" t="s">
        <v>208</v>
      </c>
      <c r="C23" s="53"/>
    </row>
    <row r="24" spans="1:3" x14ac:dyDescent="0.35">
      <c r="A24" s="26" t="s">
        <v>158</v>
      </c>
      <c r="B24" s="55" t="s">
        <v>208</v>
      </c>
      <c r="C24" s="53"/>
    </row>
    <row r="25" spans="1:3" x14ac:dyDescent="0.35">
      <c r="A25" s="70" t="s">
        <v>120</v>
      </c>
      <c r="B25" s="53" t="s">
        <v>209</v>
      </c>
      <c r="C25" s="54"/>
    </row>
    <row r="26" spans="1:3" x14ac:dyDescent="0.35">
      <c r="A26" s="70"/>
      <c r="B26" s="54"/>
      <c r="C26" s="54"/>
    </row>
    <row r="27" spans="1:3" ht="100.5" customHeight="1" x14ac:dyDescent="0.35">
      <c r="A27" s="70"/>
      <c r="B27" s="54"/>
      <c r="C27" s="54"/>
    </row>
    <row r="28" spans="1:3" x14ac:dyDescent="0.35">
      <c r="A28" s="26" t="s">
        <v>160</v>
      </c>
      <c r="B28" s="54" t="s">
        <v>205</v>
      </c>
      <c r="C28" s="54"/>
    </row>
    <row r="29" spans="1:3" x14ac:dyDescent="0.35">
      <c r="A29" s="26" t="s">
        <v>161</v>
      </c>
      <c r="B29" s="54" t="s">
        <v>207</v>
      </c>
      <c r="C29" s="54"/>
    </row>
    <row r="30" spans="1:3" x14ac:dyDescent="0.35">
      <c r="A30" s="26" t="s">
        <v>162</v>
      </c>
      <c r="B30" s="54" t="s">
        <v>206</v>
      </c>
      <c r="C30" s="54"/>
    </row>
    <row r="31" spans="1:3" x14ac:dyDescent="0.35">
      <c r="A31" s="26" t="s">
        <v>163</v>
      </c>
      <c r="B31" s="54" t="s">
        <v>200</v>
      </c>
      <c r="C31" s="54"/>
    </row>
    <row r="32" spans="1:3" x14ac:dyDescent="0.35">
      <c r="A32" s="26" t="s">
        <v>164</v>
      </c>
      <c r="B32" s="61">
        <v>45884</v>
      </c>
      <c r="C32" s="62"/>
    </row>
    <row r="33" spans="1:3" x14ac:dyDescent="0.35">
      <c r="A33" s="5" t="s">
        <v>165</v>
      </c>
      <c r="B33" s="60">
        <v>45883</v>
      </c>
      <c r="C33" s="60"/>
    </row>
    <row r="34" spans="1:3" ht="43.5" x14ac:dyDescent="0.35">
      <c r="A34" s="5" t="s">
        <v>166</v>
      </c>
      <c r="B34" s="60">
        <v>45916</v>
      </c>
      <c r="C34" s="59"/>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sqref="A1:C1"/>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71" t="s">
        <v>10</v>
      </c>
      <c r="B1" s="71"/>
      <c r="C1" s="71"/>
    </row>
    <row r="2" spans="1:3" ht="15.75" customHeight="1" x14ac:dyDescent="0.35">
      <c r="A2" s="20" t="s">
        <v>11</v>
      </c>
      <c r="B2" s="72" t="s">
        <v>210</v>
      </c>
      <c r="C2" s="73"/>
    </row>
    <row r="3" spans="1:3" s="2" customFormat="1" x14ac:dyDescent="0.35">
      <c r="A3" s="5" t="s">
        <v>1</v>
      </c>
      <c r="B3" s="59" t="str">
        <f>'AUTOS  NOTA 322'!B2:C2</f>
        <v>110013103012-2025-00317-00</v>
      </c>
      <c r="C3" s="59"/>
    </row>
    <row r="4" spans="1:3" s="2" customFormat="1" x14ac:dyDescent="0.35">
      <c r="A4" s="5" t="s">
        <v>2</v>
      </c>
      <c r="B4" s="59" t="str">
        <f>'AUTOS  NOTA 322'!B3:C3</f>
        <v>JUZGADO DOCE (12) CIVIL CIRCUITO DE BOGOTÁ D.C.</v>
      </c>
      <c r="C4" s="59"/>
    </row>
    <row r="5" spans="1:3" s="2" customFormat="1" x14ac:dyDescent="0.35">
      <c r="A5" s="5" t="s">
        <v>3</v>
      </c>
      <c r="B5" s="59" t="str">
        <f>'AUTOS  NOTA 322'!B4:C4</f>
        <v>ALLIANZ SEGUROS S.A., COLGAS S.A. E.S.P. y NORBERTO CARDOSO MEJÍA.</v>
      </c>
      <c r="C5" s="59"/>
    </row>
    <row r="6" spans="1:3" s="2" customFormat="1" x14ac:dyDescent="0.35">
      <c r="A6" s="5" t="s">
        <v>4</v>
      </c>
      <c r="B6" s="59" t="str">
        <f>'AUTOS  NOTA 322'!B5:C5</f>
        <v>ASTRID ANDREA CARTAGENA BERRRIO (Compañera permanente-09/04/1987), MAXIMILIANO URREGO CARTAGENA (Hijo de crianza-21/08/2015)</v>
      </c>
      <c r="C6" s="59"/>
    </row>
    <row r="7" spans="1:3" s="2" customFormat="1" x14ac:dyDescent="0.35">
      <c r="A7" s="5" t="s">
        <v>5</v>
      </c>
      <c r="B7" s="59" t="str">
        <f>'AUTOS  NOTA 322'!B6:C6</f>
        <v>DEMANDA DIRECTA</v>
      </c>
      <c r="C7" s="59"/>
    </row>
    <row r="8" spans="1:3" s="2" customFormat="1" x14ac:dyDescent="0.35">
      <c r="A8" s="29" t="s">
        <v>101</v>
      </c>
      <c r="B8" s="59" t="str">
        <f>'AUTOS  NOTA 322'!B7:C8</f>
        <v>JORGE ALBERTO OLIVEROS GOEZ</v>
      </c>
      <c r="C8" s="59"/>
    </row>
    <row r="9" spans="1:3" x14ac:dyDescent="0.35">
      <c r="A9" s="20" t="s">
        <v>12</v>
      </c>
      <c r="B9" s="59" t="s">
        <v>211</v>
      </c>
      <c r="C9" s="59"/>
    </row>
    <row r="10" spans="1:3" x14ac:dyDescent="0.35">
      <c r="A10" s="20" t="s">
        <v>9</v>
      </c>
      <c r="B10" s="59" t="s">
        <v>105</v>
      </c>
      <c r="C10" s="59"/>
    </row>
    <row r="11" spans="1:3" x14ac:dyDescent="0.35">
      <c r="A11" s="20" t="s">
        <v>13</v>
      </c>
      <c r="B11" s="86">
        <v>4000000000</v>
      </c>
      <c r="C11" s="87"/>
    </row>
    <row r="12" spans="1:3" x14ac:dyDescent="0.35">
      <c r="A12" s="20" t="s">
        <v>115</v>
      </c>
      <c r="B12" s="86" t="s">
        <v>213</v>
      </c>
      <c r="C12" s="87"/>
    </row>
    <row r="13" spans="1:3" x14ac:dyDescent="0.35">
      <c r="A13" s="20" t="s">
        <v>14</v>
      </c>
      <c r="B13" s="64" t="s">
        <v>76</v>
      </c>
      <c r="C13" s="65"/>
    </row>
    <row r="14" spans="1:3" x14ac:dyDescent="0.35">
      <c r="A14" s="20" t="s">
        <v>15</v>
      </c>
      <c r="B14" s="57" t="s">
        <v>212</v>
      </c>
      <c r="C14" s="59"/>
    </row>
    <row r="15" spans="1:3" x14ac:dyDescent="0.35">
      <c r="A15" s="20" t="s">
        <v>16</v>
      </c>
      <c r="B15" s="59" t="s">
        <v>17</v>
      </c>
      <c r="C15" s="59"/>
    </row>
    <row r="16" spans="1:3" x14ac:dyDescent="0.35">
      <c r="A16" s="20" t="s">
        <v>18</v>
      </c>
      <c r="B16" s="59" t="s">
        <v>17</v>
      </c>
      <c r="C16" s="59"/>
    </row>
    <row r="17" spans="1:3" x14ac:dyDescent="0.35">
      <c r="A17" s="88" t="s">
        <v>19</v>
      </c>
      <c r="B17" s="59" t="s">
        <v>20</v>
      </c>
      <c r="C17" s="59"/>
    </row>
    <row r="18" spans="1:3" x14ac:dyDescent="0.35">
      <c r="A18" s="89"/>
      <c r="B18" s="10" t="s">
        <v>21</v>
      </c>
      <c r="C18" s="10" t="s">
        <v>22</v>
      </c>
    </row>
    <row r="19" spans="1:3" x14ac:dyDescent="0.35">
      <c r="A19" s="89"/>
      <c r="B19" s="6" t="s">
        <v>118</v>
      </c>
      <c r="C19" s="6"/>
    </row>
    <row r="20" spans="1:3" x14ac:dyDescent="0.35">
      <c r="A20" s="89"/>
      <c r="B20" s="6"/>
      <c r="C20" s="6"/>
    </row>
    <row r="21" spans="1:3" x14ac:dyDescent="0.35">
      <c r="A21" s="90"/>
      <c r="B21" s="6"/>
      <c r="C21" s="6"/>
    </row>
    <row r="22" spans="1:3" x14ac:dyDescent="0.35">
      <c r="A22" s="20" t="s">
        <v>23</v>
      </c>
      <c r="B22" s="59" t="s">
        <v>27</v>
      </c>
      <c r="C22" s="59"/>
    </row>
    <row r="23" spans="1:3" x14ac:dyDescent="0.35">
      <c r="A23" s="20" t="s">
        <v>24</v>
      </c>
      <c r="B23" s="91" t="s">
        <v>27</v>
      </c>
      <c r="C23" s="92"/>
    </row>
    <row r="24" spans="1:3" x14ac:dyDescent="0.35">
      <c r="A24" s="20" t="s">
        <v>25</v>
      </c>
      <c r="B24" s="59" t="s">
        <v>79</v>
      </c>
      <c r="C24" s="59"/>
    </row>
    <row r="25" spans="1:3" x14ac:dyDescent="0.35">
      <c r="A25" s="20" t="s">
        <v>26</v>
      </c>
      <c r="B25" s="59" t="s">
        <v>27</v>
      </c>
      <c r="C25" s="59"/>
    </row>
    <row r="26" spans="1:3" x14ac:dyDescent="0.35">
      <c r="A26" s="20" t="s">
        <v>28</v>
      </c>
      <c r="B26" s="59">
        <v>0</v>
      </c>
      <c r="C26" s="59"/>
    </row>
    <row r="27" spans="1:3" x14ac:dyDescent="0.35">
      <c r="A27" s="19" t="s">
        <v>29</v>
      </c>
      <c r="B27" s="59"/>
      <c r="C27" s="59"/>
    </row>
    <row r="28" spans="1:3" x14ac:dyDescent="0.35">
      <c r="A28" s="74" t="s">
        <v>30</v>
      </c>
      <c r="B28" s="74"/>
      <c r="C28" s="74"/>
    </row>
    <row r="29" spans="1:3" x14ac:dyDescent="0.35">
      <c r="A29" s="84" t="s">
        <v>31</v>
      </c>
      <c r="B29" s="85"/>
      <c r="C29" s="11" t="s">
        <v>214</v>
      </c>
    </row>
    <row r="30" spans="1:3" x14ac:dyDescent="0.35">
      <c r="A30" s="84" t="s">
        <v>32</v>
      </c>
      <c r="B30" s="85"/>
      <c r="C30" s="11" t="s">
        <v>214</v>
      </c>
    </row>
    <row r="31" spans="1:3" x14ac:dyDescent="0.35">
      <c r="A31" s="84" t="s">
        <v>33</v>
      </c>
      <c r="B31" s="85"/>
      <c r="C31" s="12" t="s">
        <v>214</v>
      </c>
    </row>
    <row r="32" spans="1:3" x14ac:dyDescent="0.35">
      <c r="A32" s="84" t="s">
        <v>34</v>
      </c>
      <c r="B32" s="85"/>
      <c r="C32" s="11"/>
    </row>
    <row r="33" spans="1:3" x14ac:dyDescent="0.35">
      <c r="A33" s="84" t="s">
        <v>35</v>
      </c>
      <c r="B33" s="85"/>
      <c r="C33" s="11"/>
    </row>
    <row r="34" spans="1:3" x14ac:dyDescent="0.35">
      <c r="A34" s="84" t="s">
        <v>36</v>
      </c>
      <c r="B34" s="85"/>
      <c r="C34" s="13"/>
    </row>
    <row r="35" spans="1:3" x14ac:dyDescent="0.35">
      <c r="A35" s="75" t="s">
        <v>37</v>
      </c>
      <c r="B35" s="76"/>
      <c r="C35" s="14"/>
    </row>
    <row r="36" spans="1:3" x14ac:dyDescent="0.35">
      <c r="A36" s="75" t="s">
        <v>38</v>
      </c>
      <c r="B36" s="76"/>
      <c r="C36" s="15"/>
    </row>
    <row r="37" spans="1:3" x14ac:dyDescent="0.35">
      <c r="A37" s="77" t="s">
        <v>39</v>
      </c>
      <c r="B37" s="78"/>
      <c r="C37" s="15"/>
    </row>
    <row r="38" spans="1:3" x14ac:dyDescent="0.35">
      <c r="A38" s="79"/>
      <c r="B38" s="80"/>
      <c r="C38" s="15"/>
    </row>
    <row r="39" spans="1:3" x14ac:dyDescent="0.35">
      <c r="A39" s="81"/>
      <c r="B39" s="82"/>
      <c r="C39" s="15"/>
    </row>
    <row r="40" spans="1:3" x14ac:dyDescent="0.35">
      <c r="A40" s="83" t="s">
        <v>40</v>
      </c>
      <c r="B40" s="83"/>
      <c r="C40" s="83"/>
    </row>
    <row r="41" spans="1:3" x14ac:dyDescent="0.35">
      <c r="A41" s="17" t="s">
        <v>41</v>
      </c>
      <c r="B41" s="18"/>
      <c r="C41" s="15"/>
    </row>
    <row r="42" spans="1:3" x14ac:dyDescent="0.35">
      <c r="A42" s="75" t="s">
        <v>42</v>
      </c>
      <c r="B42" s="76"/>
      <c r="C42" s="15"/>
    </row>
    <row r="43" spans="1:3" x14ac:dyDescent="0.35">
      <c r="A43" s="75" t="s">
        <v>43</v>
      </c>
      <c r="B43" s="76"/>
      <c r="C43" s="15"/>
    </row>
    <row r="44" spans="1:3" x14ac:dyDescent="0.35">
      <c r="A44" s="17" t="s">
        <v>44</v>
      </c>
      <c r="B44" s="18"/>
      <c r="C44" s="15"/>
    </row>
    <row r="45" spans="1:3" x14ac:dyDescent="0.35">
      <c r="A45" s="17" t="s">
        <v>45</v>
      </c>
      <c r="B45" s="18"/>
      <c r="C45" s="15"/>
    </row>
    <row r="46" spans="1:3" x14ac:dyDescent="0.35">
      <c r="A46" s="75" t="s">
        <v>46</v>
      </c>
      <c r="B46" s="76"/>
      <c r="C46" s="15"/>
    </row>
    <row r="47" spans="1:3" x14ac:dyDescent="0.35">
      <c r="A47" s="17" t="s">
        <v>47</v>
      </c>
      <c r="B47" s="16"/>
      <c r="C47" s="15"/>
    </row>
    <row r="48" spans="1:3" x14ac:dyDescent="0.35">
      <c r="A48" s="75" t="s">
        <v>48</v>
      </c>
      <c r="B48" s="76"/>
      <c r="C48" s="15"/>
    </row>
    <row r="49" spans="1:3" x14ac:dyDescent="0.35">
      <c r="A49" s="75" t="s">
        <v>49</v>
      </c>
      <c r="B49" s="76"/>
      <c r="C49" s="15"/>
    </row>
    <row r="50" spans="1:3" x14ac:dyDescent="0.35">
      <c r="A50" s="75" t="s">
        <v>39</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C1" zoomScaleNormal="100" workbookViewId="0">
      <selection activeCell="XFD3" sqref="XFD3"/>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97" t="s">
        <v>50</v>
      </c>
      <c r="B1" s="97"/>
      <c r="C1" s="97"/>
    </row>
    <row r="2" spans="1:9" ht="15" customHeight="1" x14ac:dyDescent="0.35">
      <c r="A2" s="33" t="s">
        <v>11</v>
      </c>
      <c r="B2" s="98" t="str">
        <f>'AUTOS NOTA 321'!B2:C2</f>
        <v>147563357-215045</v>
      </c>
      <c r="C2" s="99"/>
    </row>
    <row r="3" spans="1:9" x14ac:dyDescent="0.35">
      <c r="A3" s="34" t="s">
        <v>1</v>
      </c>
      <c r="B3" s="102" t="str">
        <f>'AUTOS  NOTA 322'!B2:C2</f>
        <v>110013103012-2025-00317-00</v>
      </c>
      <c r="C3" s="102"/>
    </row>
    <row r="4" spans="1:9" x14ac:dyDescent="0.35">
      <c r="A4" s="34" t="s">
        <v>2</v>
      </c>
      <c r="B4" s="102" t="str">
        <f>'AUTOS  NOTA 322'!B3:C3</f>
        <v>JUZGADO DOCE (12) CIVIL CIRCUITO DE BOGOTÁ D.C.</v>
      </c>
      <c r="C4" s="102"/>
    </row>
    <row r="5" spans="1:9" x14ac:dyDescent="0.35">
      <c r="A5" s="34" t="s">
        <v>3</v>
      </c>
      <c r="B5" s="102" t="str">
        <f>'AUTOS  NOTA 322'!B4:C4</f>
        <v>ALLIANZ SEGUROS S.A., COLGAS S.A. E.S.P. y NORBERTO CARDOSO MEJÍA.</v>
      </c>
      <c r="C5" s="102"/>
    </row>
    <row r="6" spans="1:9" ht="15" customHeight="1" x14ac:dyDescent="0.35">
      <c r="A6" s="34" t="s">
        <v>4</v>
      </c>
      <c r="B6" s="102" t="str">
        <f>'AUTOS  NOTA 322'!B5:C5</f>
        <v>ASTRID ANDREA CARTAGENA BERRRIO (Compañera permanente-09/04/1987), MAXIMILIANO URREGO CARTAGENA (Hijo de crianza-21/08/2015)</v>
      </c>
      <c r="C6" s="102"/>
    </row>
    <row r="7" spans="1:9" x14ac:dyDescent="0.35">
      <c r="A7" s="34" t="s">
        <v>5</v>
      </c>
      <c r="B7" s="102" t="str">
        <f>'AUTOS  NOTA 322'!B6:C6</f>
        <v>DEMANDA DIRECTA</v>
      </c>
      <c r="C7" s="102"/>
    </row>
    <row r="8" spans="1:9" x14ac:dyDescent="0.35">
      <c r="A8" s="36" t="s">
        <v>101</v>
      </c>
      <c r="B8" s="102" t="str">
        <f>'AUTOS  NOTA 322'!B7:C8</f>
        <v>JORGE ALBERTO OLIVEROS GOEZ</v>
      </c>
      <c r="C8" s="102"/>
    </row>
    <row r="9" spans="1:9" x14ac:dyDescent="0.35">
      <c r="A9" s="34" t="s">
        <v>51</v>
      </c>
      <c r="B9" s="95">
        <f>SUM(C11,C12,C14,C15,C17)</f>
        <v>0</v>
      </c>
      <c r="C9" s="96"/>
    </row>
    <row r="10" spans="1:9" x14ac:dyDescent="0.35">
      <c r="A10" s="103" t="s">
        <v>52</v>
      </c>
      <c r="B10" s="100" t="s">
        <v>53</v>
      </c>
      <c r="C10" s="101"/>
    </row>
    <row r="11" spans="1:9" x14ac:dyDescent="0.35">
      <c r="A11" s="103"/>
      <c r="B11" s="35" t="s">
        <v>54</v>
      </c>
      <c r="C11" s="30"/>
    </row>
    <row r="12" spans="1:9" x14ac:dyDescent="0.35">
      <c r="A12" s="103"/>
      <c r="B12" s="35" t="s">
        <v>55</v>
      </c>
      <c r="C12" s="30"/>
    </row>
    <row r="13" spans="1:9" x14ac:dyDescent="0.35">
      <c r="A13" s="103"/>
      <c r="B13" s="100"/>
      <c r="C13" s="101"/>
    </row>
    <row r="14" spans="1:9" x14ac:dyDescent="0.35">
      <c r="A14" s="103"/>
      <c r="B14" s="35" t="s">
        <v>98</v>
      </c>
      <c r="C14" s="38"/>
    </row>
    <row r="15" spans="1:9" x14ac:dyDescent="0.35">
      <c r="A15" s="103"/>
      <c r="B15" s="35" t="s">
        <v>99</v>
      </c>
      <c r="C15" s="38"/>
      <c r="E15" s="41" t="s">
        <v>57</v>
      </c>
      <c r="F15" s="42">
        <v>0.7</v>
      </c>
    </row>
    <row r="16" spans="1:9" x14ac:dyDescent="0.35">
      <c r="A16" s="103"/>
      <c r="B16" s="100" t="s">
        <v>58</v>
      </c>
      <c r="C16" s="101"/>
      <c r="E16" s="41" t="s">
        <v>59</v>
      </c>
      <c r="F16" s="43">
        <v>0.3</v>
      </c>
      <c r="I16" s="44"/>
    </row>
    <row r="17" spans="1:9" x14ac:dyDescent="0.35">
      <c r="A17" s="103"/>
      <c r="B17" s="35"/>
      <c r="C17" s="39"/>
      <c r="F17" s="45"/>
      <c r="I17" s="44"/>
    </row>
    <row r="18" spans="1:9" ht="23.25" customHeight="1" x14ac:dyDescent="0.35">
      <c r="A18" s="37" t="s">
        <v>60</v>
      </c>
      <c r="B18" s="98" t="s">
        <v>57</v>
      </c>
      <c r="C18" s="99"/>
    </row>
    <row r="19" spans="1:9" ht="29" x14ac:dyDescent="0.35">
      <c r="A19" s="34" t="s">
        <v>62</v>
      </c>
      <c r="B19" s="111"/>
      <c r="C19" s="112"/>
    </row>
    <row r="20" spans="1:9" ht="15" customHeight="1" x14ac:dyDescent="0.35">
      <c r="A20" s="46" t="s">
        <v>63</v>
      </c>
      <c r="B20" s="108">
        <f>((C22+C23+C25+C26+C30+C28+C32+C34+C29+C33)-C37-C38)*C36*C39</f>
        <v>0</v>
      </c>
      <c r="C20" s="108"/>
    </row>
    <row r="21" spans="1:9" x14ac:dyDescent="0.35">
      <c r="A21" s="37" t="s">
        <v>64</v>
      </c>
      <c r="B21" s="113" t="s">
        <v>53</v>
      </c>
      <c r="C21" s="114"/>
    </row>
    <row r="22" spans="1:9" x14ac:dyDescent="0.35">
      <c r="A22" s="106"/>
      <c r="B22" s="35" t="s">
        <v>54</v>
      </c>
      <c r="C22" s="30"/>
    </row>
    <row r="23" spans="1:9" x14ac:dyDescent="0.35">
      <c r="A23" s="107"/>
      <c r="B23" s="35" t="s">
        <v>55</v>
      </c>
      <c r="C23" s="30">
        <v>0</v>
      </c>
    </row>
    <row r="24" spans="1:9" x14ac:dyDescent="0.35">
      <c r="A24" s="107"/>
      <c r="B24" s="100" t="s">
        <v>56</v>
      </c>
      <c r="C24" s="101"/>
    </row>
    <row r="25" spans="1:9" x14ac:dyDescent="0.35">
      <c r="A25" s="107"/>
      <c r="B25" s="35" t="s">
        <v>98</v>
      </c>
      <c r="C25" s="30">
        <v>0</v>
      </c>
    </row>
    <row r="26" spans="1:9" ht="29" customHeight="1" x14ac:dyDescent="0.35">
      <c r="A26" s="107"/>
      <c r="B26" s="35" t="s">
        <v>100</v>
      </c>
      <c r="C26" s="30">
        <v>0</v>
      </c>
    </row>
    <row r="27" spans="1:9" x14ac:dyDescent="0.35">
      <c r="A27" s="107"/>
      <c r="B27" s="100" t="s">
        <v>121</v>
      </c>
      <c r="C27" s="101"/>
    </row>
    <row r="28" spans="1:9" x14ac:dyDescent="0.35">
      <c r="A28" s="107"/>
      <c r="B28" s="35" t="s">
        <v>130</v>
      </c>
      <c r="C28" s="30">
        <v>0</v>
      </c>
    </row>
    <row r="29" spans="1:9" x14ac:dyDescent="0.35">
      <c r="A29" s="107"/>
      <c r="B29" s="35" t="s">
        <v>54</v>
      </c>
      <c r="C29" s="30"/>
    </row>
    <row r="30" spans="1:9" x14ac:dyDescent="0.35">
      <c r="A30" s="107"/>
      <c r="B30" s="35" t="s">
        <v>55</v>
      </c>
      <c r="C30" s="30">
        <v>0</v>
      </c>
    </row>
    <row r="31" spans="1:9" x14ac:dyDescent="0.35">
      <c r="A31" s="107"/>
      <c r="B31" s="100" t="s">
        <v>122</v>
      </c>
      <c r="C31" s="101"/>
    </row>
    <row r="32" spans="1:9" x14ac:dyDescent="0.35">
      <c r="A32" s="107"/>
      <c r="B32" s="35"/>
      <c r="C32" s="30"/>
    </row>
    <row r="33" spans="1:3" x14ac:dyDescent="0.35">
      <c r="A33" s="107"/>
      <c r="B33" s="35" t="s">
        <v>54</v>
      </c>
      <c r="C33" s="30">
        <v>0</v>
      </c>
    </row>
    <row r="34" spans="1:3" x14ac:dyDescent="0.35">
      <c r="A34" s="107"/>
      <c r="B34" s="35" t="s">
        <v>55</v>
      </c>
      <c r="C34" s="30">
        <v>0</v>
      </c>
    </row>
    <row r="35" spans="1:3" x14ac:dyDescent="0.35">
      <c r="A35" s="107"/>
      <c r="B35" s="100" t="s">
        <v>114</v>
      </c>
      <c r="C35" s="101"/>
    </row>
    <row r="36" spans="1:3" x14ac:dyDescent="0.35">
      <c r="A36" s="107"/>
      <c r="B36" s="35" t="s">
        <v>125</v>
      </c>
      <c r="C36" s="31">
        <v>1</v>
      </c>
    </row>
    <row r="37" spans="1:3" x14ac:dyDescent="0.35">
      <c r="A37" s="107"/>
      <c r="B37" s="35" t="s">
        <v>115</v>
      </c>
      <c r="C37" s="32">
        <v>0</v>
      </c>
    </row>
    <row r="38" spans="1:3" x14ac:dyDescent="0.35">
      <c r="A38" s="107"/>
      <c r="B38" s="35" t="s">
        <v>167</v>
      </c>
      <c r="C38" s="32"/>
    </row>
    <row r="39" spans="1:3" x14ac:dyDescent="0.35">
      <c r="A39" s="107"/>
      <c r="B39" s="35" t="s">
        <v>129</v>
      </c>
      <c r="C39" s="31">
        <v>1</v>
      </c>
    </row>
    <row r="40" spans="1:3" x14ac:dyDescent="0.35">
      <c r="A40" s="47" t="s">
        <v>65</v>
      </c>
      <c r="B40" s="108">
        <f>IFERROR(B20*(VLOOKUP(B18,E15:F17,2,0)),16666)</f>
        <v>0</v>
      </c>
      <c r="C40" s="108"/>
    </row>
    <row r="41" spans="1:3" ht="93" customHeight="1" x14ac:dyDescent="0.35">
      <c r="A41" s="34" t="s">
        <v>123</v>
      </c>
      <c r="B41" s="109"/>
      <c r="C41" s="110"/>
    </row>
    <row r="42" spans="1:3" ht="211.5" customHeight="1" x14ac:dyDescent="0.35">
      <c r="A42" s="34" t="s">
        <v>66</v>
      </c>
      <c r="B42" s="104"/>
      <c r="C42" s="105"/>
    </row>
    <row r="45" spans="1:3" ht="26" x14ac:dyDescent="0.35">
      <c r="A45" s="93" t="s">
        <v>168</v>
      </c>
      <c r="B45" s="93"/>
      <c r="C45" s="93"/>
    </row>
    <row r="46" spans="1:3" x14ac:dyDescent="0.35">
      <c r="A46" s="94" t="s">
        <v>169</v>
      </c>
      <c r="B46" s="94"/>
      <c r="C46" s="94"/>
    </row>
    <row r="47" spans="1:3" x14ac:dyDescent="0.35">
      <c r="A47" s="48" t="s">
        <v>170</v>
      </c>
      <c r="B47" s="48" t="s">
        <v>171</v>
      </c>
      <c r="C47" s="49" t="s">
        <v>172</v>
      </c>
    </row>
    <row r="48" spans="1:3" x14ac:dyDescent="0.35">
      <c r="A48" s="50" t="s">
        <v>173</v>
      </c>
      <c r="B48" s="51" t="s">
        <v>27</v>
      </c>
      <c r="C48" s="50" t="s">
        <v>174</v>
      </c>
    </row>
    <row r="49" spans="1:3" ht="37.5" x14ac:dyDescent="0.35">
      <c r="A49" s="50" t="s">
        <v>175</v>
      </c>
      <c r="B49" s="51" t="s">
        <v>27</v>
      </c>
      <c r="C49" s="50" t="s">
        <v>176</v>
      </c>
    </row>
    <row r="50" spans="1:3" ht="25" x14ac:dyDescent="0.35">
      <c r="A50" s="50" t="s">
        <v>177</v>
      </c>
      <c r="B50" s="51" t="s">
        <v>27</v>
      </c>
      <c r="C50" s="50" t="s">
        <v>178</v>
      </c>
    </row>
    <row r="51" spans="1:3" x14ac:dyDescent="0.35">
      <c r="A51" s="50" t="s">
        <v>179</v>
      </c>
      <c r="B51" s="51" t="s">
        <v>27</v>
      </c>
      <c r="C51" s="50" t="s">
        <v>180</v>
      </c>
    </row>
    <row r="52" spans="1:3" x14ac:dyDescent="0.35">
      <c r="A52" s="50" t="s">
        <v>181</v>
      </c>
      <c r="B52" s="51" t="s">
        <v>27</v>
      </c>
      <c r="C52" s="52"/>
    </row>
    <row r="53" spans="1:3" x14ac:dyDescent="0.35">
      <c r="A53" s="50" t="s">
        <v>182</v>
      </c>
      <c r="B53" s="51"/>
      <c r="C53" s="50" t="s">
        <v>183</v>
      </c>
    </row>
    <row r="54" spans="1:3" ht="25" x14ac:dyDescent="0.35">
      <c r="A54" s="50" t="s">
        <v>184</v>
      </c>
      <c r="B54" s="51" t="s">
        <v>27</v>
      </c>
      <c r="C54" s="50" t="s">
        <v>185</v>
      </c>
    </row>
    <row r="55" spans="1:3" x14ac:dyDescent="0.35">
      <c r="A55" s="50" t="s">
        <v>186</v>
      </c>
      <c r="B55" s="51" t="s">
        <v>27</v>
      </c>
      <c r="C55" s="52" t="s">
        <v>187</v>
      </c>
    </row>
    <row r="56" spans="1:3" ht="25" x14ac:dyDescent="0.35">
      <c r="A56" s="50" t="s">
        <v>188</v>
      </c>
      <c r="B56" s="51" t="s">
        <v>27</v>
      </c>
      <c r="C56" s="52" t="s">
        <v>189</v>
      </c>
    </row>
    <row r="57" spans="1:3" ht="25" x14ac:dyDescent="0.3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71" t="s">
        <v>67</v>
      </c>
      <c r="B1" s="71"/>
      <c r="C1" s="71"/>
    </row>
    <row r="2" spans="1:3" x14ac:dyDescent="0.35">
      <c r="A2" s="20" t="s">
        <v>11</v>
      </c>
      <c r="B2" s="91" t="str">
        <f>'AUTOS NOTA 324-478'!B2:C2</f>
        <v>147563357-215045</v>
      </c>
      <c r="C2" s="92"/>
    </row>
    <row r="3" spans="1:3" x14ac:dyDescent="0.35">
      <c r="A3" s="5" t="s">
        <v>1</v>
      </c>
      <c r="B3" s="59" t="str">
        <f>'AUTOS  NOTA 322'!B2:C2</f>
        <v>110013103012-2025-00317-00</v>
      </c>
      <c r="C3" s="59"/>
    </row>
    <row r="4" spans="1:3" x14ac:dyDescent="0.35">
      <c r="A4" s="5" t="s">
        <v>2</v>
      </c>
      <c r="B4" s="59" t="str">
        <f>'AUTOS  NOTA 322'!B3:C3</f>
        <v>JUZGADO DOCE (12) CIVIL CIRCUITO DE BOGOTÁ D.C.</v>
      </c>
      <c r="C4" s="59"/>
    </row>
    <row r="5" spans="1:3" x14ac:dyDescent="0.35">
      <c r="A5" s="5" t="s">
        <v>3</v>
      </c>
      <c r="B5" s="59" t="str">
        <f>'AUTOS  NOTA 322'!B4:C4</f>
        <v>ALLIANZ SEGUROS S.A., COLGAS S.A. E.S.P. y NORBERTO CARDOSO MEJÍA.</v>
      </c>
      <c r="C5" s="59"/>
    </row>
    <row r="6" spans="1:3" ht="15" customHeight="1" x14ac:dyDescent="0.35">
      <c r="A6" s="5" t="s">
        <v>4</v>
      </c>
      <c r="B6" s="59" t="str">
        <f>'AUTOS  NOTA 322'!B5:C5</f>
        <v>ASTRID ANDREA CARTAGENA BERRRIO (Compañera permanente-09/04/1987), MAXIMILIANO URREGO CARTAGENA (Hijo de crianza-21/08/2015)</v>
      </c>
      <c r="C6" s="59"/>
    </row>
    <row r="7" spans="1:3" ht="15" customHeight="1" x14ac:dyDescent="0.35">
      <c r="A7" s="5" t="s">
        <v>5</v>
      </c>
      <c r="B7" s="59" t="str">
        <f>'AUTOS  NOTA 322'!B6:C6</f>
        <v>DEMANDA DIRECTA</v>
      </c>
      <c r="C7" s="59"/>
    </row>
    <row r="8" spans="1:3" ht="15" customHeight="1" x14ac:dyDescent="0.35">
      <c r="A8" s="29" t="s">
        <v>101</v>
      </c>
      <c r="B8" s="59" t="str">
        <f>'AUTOS  NOTA 322'!B7:C8</f>
        <v>JORGE ALBERTO OLIVEROS GOEZ</v>
      </c>
      <c r="C8" s="59"/>
    </row>
    <row r="9" spans="1:3" ht="19" customHeight="1" x14ac:dyDescent="0.35">
      <c r="A9" s="5" t="s">
        <v>102</v>
      </c>
      <c r="B9" s="59" t="s">
        <v>57</v>
      </c>
      <c r="C9" s="59"/>
    </row>
    <row r="10" spans="1:3" x14ac:dyDescent="0.35">
      <c r="A10" s="7" t="s">
        <v>64</v>
      </c>
      <c r="B10" s="117">
        <f>'AUTOS NOTA 324-478'!B20:C20</f>
        <v>0</v>
      </c>
      <c r="C10" s="117"/>
    </row>
    <row r="11" spans="1:3" x14ac:dyDescent="0.35">
      <c r="A11" s="7" t="s">
        <v>116</v>
      </c>
      <c r="B11" s="118">
        <f>'AUTOS NOTA 324-478'!B40:C40</f>
        <v>0</v>
      </c>
      <c r="C11" s="59"/>
    </row>
    <row r="12" spans="1:3" ht="29" x14ac:dyDescent="0.35">
      <c r="A12" s="7" t="s">
        <v>68</v>
      </c>
      <c r="B12" s="115"/>
      <c r="C12" s="116"/>
    </row>
    <row r="13" spans="1:3" ht="43.5" x14ac:dyDescent="0.35">
      <c r="A13" s="5" t="s">
        <v>69</v>
      </c>
      <c r="B13" s="59"/>
      <c r="C13" s="59"/>
    </row>
    <row r="14" spans="1:3" ht="43.5" x14ac:dyDescent="0.35">
      <c r="A14" s="5" t="s">
        <v>70</v>
      </c>
      <c r="B14" s="59"/>
      <c r="C14" s="59"/>
    </row>
    <row r="15" spans="1:3" x14ac:dyDescent="0.35">
      <c r="A15" s="5" t="s">
        <v>71</v>
      </c>
      <c r="B15" s="6"/>
      <c r="C15" s="6"/>
    </row>
    <row r="16" spans="1:3" x14ac:dyDescent="0.35">
      <c r="A16" s="7" t="s">
        <v>72</v>
      </c>
      <c r="B16" s="59"/>
      <c r="C16" s="59"/>
    </row>
    <row r="17" spans="1:3" x14ac:dyDescent="0.3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71" t="s">
        <v>131</v>
      </c>
      <c r="B1" s="71"/>
      <c r="C1" s="71"/>
    </row>
    <row r="2" spans="1:3" x14ac:dyDescent="0.35">
      <c r="A2" s="40" t="s">
        <v>11</v>
      </c>
      <c r="B2" s="91" t="str">
        <f>'AUTOS NOTA 321'!B2:C2</f>
        <v>147563357-215045</v>
      </c>
      <c r="C2" s="92"/>
    </row>
    <row r="3" spans="1:3" x14ac:dyDescent="0.35">
      <c r="A3" s="5" t="s">
        <v>1</v>
      </c>
      <c r="B3" s="59" t="str">
        <f>'AUTOS  NOTA 322'!B2:C2</f>
        <v>110013103012-2025-00317-00</v>
      </c>
      <c r="C3" s="59"/>
    </row>
    <row r="4" spans="1:3" x14ac:dyDescent="0.35">
      <c r="A4" s="5" t="s">
        <v>2</v>
      </c>
      <c r="B4" s="59" t="str">
        <f>'AUTOS  NOTA 322'!B3:C3</f>
        <v>JUZGADO DOCE (12) CIVIL CIRCUITO DE BOGOTÁ D.C.</v>
      </c>
      <c r="C4" s="59"/>
    </row>
    <row r="5" spans="1:3" x14ac:dyDescent="0.35">
      <c r="A5" s="5" t="s">
        <v>3</v>
      </c>
      <c r="B5" s="59" t="str">
        <f>'AUTOS  NOTA 322'!B4:C4</f>
        <v>ALLIANZ SEGUROS S.A., COLGAS S.A. E.S.P. y NORBERTO CARDOSO MEJÍA.</v>
      </c>
      <c r="C5" s="59"/>
    </row>
    <row r="6" spans="1:3" x14ac:dyDescent="0.35">
      <c r="A6" s="5" t="s">
        <v>4</v>
      </c>
      <c r="B6" s="59" t="str">
        <f>'AUTOS  NOTA 322'!B5:C5</f>
        <v>ASTRID ANDREA CARTAGENA BERRRIO (Compañera permanente-09/04/1987), MAXIMILIANO URREGO CARTAGENA (Hijo de crianza-21/08/2015)</v>
      </c>
      <c r="C6" s="59"/>
    </row>
    <row r="7" spans="1:3" x14ac:dyDescent="0.35">
      <c r="A7" s="5" t="s">
        <v>5</v>
      </c>
      <c r="B7" s="59" t="str">
        <f>'AUTOS  NOTA 322'!B6:C6</f>
        <v>DEMANDA DIRECTA</v>
      </c>
      <c r="C7" s="59"/>
    </row>
    <row r="8" spans="1:3" x14ac:dyDescent="0.35">
      <c r="A8" s="5" t="s">
        <v>102</v>
      </c>
      <c r="B8" s="59" t="str">
        <f>'AUTOS NOTA 324-478'!B18:C18</f>
        <v>PROBABLE</v>
      </c>
      <c r="C8" s="59"/>
    </row>
    <row r="9" spans="1:3" x14ac:dyDescent="0.35">
      <c r="A9" s="7" t="s">
        <v>64</v>
      </c>
      <c r="B9" s="117">
        <f>'AUTOS NOTA 324-478'!B20:C20</f>
        <v>0</v>
      </c>
      <c r="C9" s="117"/>
    </row>
    <row r="10" spans="1:3" x14ac:dyDescent="0.35">
      <c r="A10" s="5" t="s">
        <v>132</v>
      </c>
      <c r="B10" s="120">
        <v>0</v>
      </c>
      <c r="C10" s="120"/>
    </row>
    <row r="11" spans="1:3" ht="30" customHeight="1" x14ac:dyDescent="0.35">
      <c r="A11" s="5" t="s">
        <v>192</v>
      </c>
      <c r="B11" s="59"/>
      <c r="C11" s="59"/>
    </row>
    <row r="12" spans="1:3" x14ac:dyDescent="0.35">
      <c r="A12" s="5" t="s">
        <v>193</v>
      </c>
      <c r="B12" s="119"/>
      <c r="C12" s="119"/>
    </row>
    <row r="13" spans="1:3" x14ac:dyDescent="0.35">
      <c r="A13" s="5" t="s">
        <v>194</v>
      </c>
      <c r="B13" s="59"/>
      <c r="C13" s="59"/>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6" ht="26" x14ac:dyDescent="0.35">
      <c r="A1" s="71" t="s">
        <v>133</v>
      </c>
      <c r="B1" s="71"/>
      <c r="C1" s="71"/>
    </row>
    <row r="2" spans="1:6" x14ac:dyDescent="0.35">
      <c r="A2" s="20" t="s">
        <v>11</v>
      </c>
      <c r="B2" s="91" t="str">
        <f>'AUTOS NOTA 321'!B2:C2</f>
        <v>147563357-215045</v>
      </c>
      <c r="C2" s="92"/>
    </row>
    <row r="3" spans="1:6" x14ac:dyDescent="0.35">
      <c r="A3" s="5" t="s">
        <v>1</v>
      </c>
      <c r="B3" s="59" t="str">
        <f>'AUTOS  NOTA 322'!B2:C2</f>
        <v>110013103012-2025-00317-00</v>
      </c>
      <c r="C3" s="59"/>
    </row>
    <row r="4" spans="1:6" x14ac:dyDescent="0.35">
      <c r="A4" s="5" t="s">
        <v>2</v>
      </c>
      <c r="B4" s="59" t="str">
        <f>'AUTOS  NOTA 322'!B3:C3</f>
        <v>JUZGADO DOCE (12) CIVIL CIRCUITO DE BOGOTÁ D.C.</v>
      </c>
      <c r="C4" s="59"/>
    </row>
    <row r="5" spans="1:6" ht="15" customHeight="1" x14ac:dyDescent="0.35">
      <c r="A5" s="5" t="s">
        <v>3</v>
      </c>
      <c r="B5" s="59" t="str">
        <f>'AUTOS  NOTA 322'!B4:C4</f>
        <v>ALLIANZ SEGUROS S.A., COLGAS S.A. E.S.P. y NORBERTO CARDOSO MEJÍA.</v>
      </c>
      <c r="C5" s="59"/>
    </row>
    <row r="6" spans="1:6" ht="15" customHeight="1" x14ac:dyDescent="0.35">
      <c r="A6" s="5" t="s">
        <v>4</v>
      </c>
      <c r="B6" s="59" t="str">
        <f>'AUTOS  NOTA 322'!B5:C5</f>
        <v>ASTRID ANDREA CARTAGENA BERRRIO (Compañera permanente-09/04/1987), MAXIMILIANO URREGO CARTAGENA (Hijo de crianza-21/08/2015)</v>
      </c>
      <c r="C6" s="59"/>
    </row>
    <row r="7" spans="1:6" x14ac:dyDescent="0.35">
      <c r="A7" s="5" t="s">
        <v>5</v>
      </c>
      <c r="B7" s="59" t="str">
        <f>'AUTOS  NOTA 322'!B6:C6</f>
        <v>DEMANDA DIRECTA</v>
      </c>
      <c r="C7" s="59"/>
    </row>
    <row r="8" spans="1:6" x14ac:dyDescent="0.35">
      <c r="A8" s="5" t="s">
        <v>134</v>
      </c>
      <c r="B8" s="121">
        <f>'AUTOS NOTA 324-478'!B20:C20</f>
        <v>0</v>
      </c>
      <c r="C8" s="121"/>
    </row>
    <row r="9" spans="1:6" x14ac:dyDescent="0.35">
      <c r="A9" s="5" t="s">
        <v>135</v>
      </c>
      <c r="B9" s="59"/>
      <c r="C9" s="59"/>
    </row>
    <row r="10" spans="1:6" ht="111" customHeight="1" x14ac:dyDescent="0.35">
      <c r="A10" s="5" t="s">
        <v>136</v>
      </c>
      <c r="B10" s="59"/>
      <c r="C10" s="59"/>
    </row>
    <row r="11" spans="1:6" ht="21" customHeight="1" x14ac:dyDescent="0.35">
      <c r="A11" s="122"/>
      <c r="B11" s="122"/>
      <c r="C11" s="122"/>
      <c r="E11" t="s">
        <v>57</v>
      </c>
      <c r="F11" s="22">
        <v>0.7</v>
      </c>
    </row>
    <row r="12" spans="1:6" hidden="1" x14ac:dyDescent="0.35">
      <c r="A12" s="123"/>
      <c r="B12" s="123"/>
      <c r="C12" s="123"/>
      <c r="E12" t="s">
        <v>59</v>
      </c>
      <c r="F12" s="23">
        <v>0.3</v>
      </c>
    </row>
    <row r="13" spans="1:6" ht="18.5" x14ac:dyDescent="0.35">
      <c r="A13" s="124" t="s">
        <v>137</v>
      </c>
      <c r="B13" s="124"/>
      <c r="C13" s="124"/>
    </row>
    <row r="14" spans="1:6" x14ac:dyDescent="0.35">
      <c r="A14" s="37" t="s">
        <v>60</v>
      </c>
      <c r="B14" s="98" t="s">
        <v>61</v>
      </c>
      <c r="C14" s="99"/>
    </row>
    <row r="15" spans="1:6" ht="29" x14ac:dyDescent="0.35">
      <c r="A15" s="21" t="s">
        <v>63</v>
      </c>
      <c r="B15" s="125">
        <f>((C17+C18+C20+C21+C25+C23+C27+C29+C24+C28)-C32)*C31*C33</f>
        <v>1000000000</v>
      </c>
      <c r="C15" s="125"/>
    </row>
    <row r="16" spans="1:6" x14ac:dyDescent="0.35">
      <c r="A16" s="7" t="s">
        <v>64</v>
      </c>
      <c r="B16" s="126" t="s">
        <v>53</v>
      </c>
      <c r="C16" s="127"/>
    </row>
    <row r="17" spans="1:3" x14ac:dyDescent="0.35">
      <c r="A17" s="106"/>
      <c r="B17" s="35" t="s">
        <v>54</v>
      </c>
      <c r="C17" s="30">
        <v>1000000000</v>
      </c>
    </row>
    <row r="18" spans="1:3" x14ac:dyDescent="0.35">
      <c r="A18" s="107"/>
      <c r="B18" s="35" t="s">
        <v>55</v>
      </c>
      <c r="C18" s="30">
        <v>0</v>
      </c>
    </row>
    <row r="19" spans="1:3" x14ac:dyDescent="0.35">
      <c r="A19" s="107"/>
      <c r="B19" s="100" t="s">
        <v>56</v>
      </c>
      <c r="C19" s="101"/>
    </row>
    <row r="20" spans="1:3" x14ac:dyDescent="0.35">
      <c r="A20" s="107"/>
      <c r="B20" s="35" t="s">
        <v>98</v>
      </c>
      <c r="C20" s="30">
        <v>0</v>
      </c>
    </row>
    <row r="21" spans="1:3" ht="29" x14ac:dyDescent="0.35">
      <c r="A21" s="107"/>
      <c r="B21" s="35" t="s">
        <v>100</v>
      </c>
      <c r="C21" s="30">
        <v>0</v>
      </c>
    </row>
    <row r="22" spans="1:3" x14ac:dyDescent="0.35">
      <c r="A22" s="107"/>
      <c r="B22" s="100" t="s">
        <v>121</v>
      </c>
      <c r="C22" s="101"/>
    </row>
    <row r="23" spans="1:3" x14ac:dyDescent="0.35">
      <c r="A23" s="107"/>
      <c r="B23" s="35" t="s">
        <v>130</v>
      </c>
      <c r="C23" s="30">
        <v>0</v>
      </c>
    </row>
    <row r="24" spans="1:3" x14ac:dyDescent="0.35">
      <c r="A24" s="107"/>
      <c r="B24" s="35" t="s">
        <v>54</v>
      </c>
      <c r="C24" s="30">
        <v>0</v>
      </c>
    </row>
    <row r="25" spans="1:3" x14ac:dyDescent="0.35">
      <c r="A25" s="107"/>
      <c r="B25" s="35" t="s">
        <v>55</v>
      </c>
      <c r="C25" s="30">
        <v>0</v>
      </c>
    </row>
    <row r="26" spans="1:3" x14ac:dyDescent="0.35">
      <c r="A26" s="107"/>
      <c r="B26" s="100" t="s">
        <v>122</v>
      </c>
      <c r="C26" s="101"/>
    </row>
    <row r="27" spans="1:3" x14ac:dyDescent="0.35">
      <c r="A27" s="107"/>
      <c r="B27" s="35"/>
      <c r="C27" s="30"/>
    </row>
    <row r="28" spans="1:3" x14ac:dyDescent="0.35">
      <c r="A28" s="107"/>
      <c r="B28" s="35" t="s">
        <v>54</v>
      </c>
      <c r="C28" s="30">
        <v>0</v>
      </c>
    </row>
    <row r="29" spans="1:3" x14ac:dyDescent="0.35">
      <c r="A29" s="107"/>
      <c r="B29" s="35" t="s">
        <v>55</v>
      </c>
      <c r="C29" s="30">
        <v>0</v>
      </c>
    </row>
    <row r="30" spans="1:3" x14ac:dyDescent="0.35">
      <c r="A30" s="107"/>
      <c r="B30" s="100" t="s">
        <v>114</v>
      </c>
      <c r="C30" s="101"/>
    </row>
    <row r="31" spans="1:3" x14ac:dyDescent="0.35">
      <c r="A31" s="107"/>
      <c r="B31" s="35" t="s">
        <v>125</v>
      </c>
      <c r="C31" s="31">
        <v>1</v>
      </c>
    </row>
    <row r="32" spans="1:3" x14ac:dyDescent="0.35">
      <c r="A32" s="107"/>
      <c r="B32" s="35" t="s">
        <v>115</v>
      </c>
      <c r="C32" s="32">
        <v>0</v>
      </c>
    </row>
    <row r="33" spans="1:3" x14ac:dyDescent="0.35">
      <c r="A33" s="107"/>
      <c r="B33" s="35" t="s">
        <v>129</v>
      </c>
      <c r="C33" s="31">
        <v>1</v>
      </c>
    </row>
    <row r="34" spans="1:3" x14ac:dyDescent="0.35">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2025-08-21T21:38:47Z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