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User\Downloads\CONTESTACION - LUIS IGANCIO\"/>
    </mc:Choice>
  </mc:AlternateContent>
  <bookViews>
    <workbookView xWindow="0" yWindow="0" windowWidth="20490" windowHeight="6630" activeTab="2"/>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<sst xmlns="http://schemas.openxmlformats.org/spreadsheetml/2006/main" count="195" uniqueCount="154">
  <si>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</si>
  <si>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</si>
  <si>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</si>
  <si>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</si>
  <si>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</si>
  <si>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</si>
  <si>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</si>
  <si>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</si>
  <si>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</si>
  <si>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</si>
  <si>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</si>
  <si>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</si>
  <si>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</si>
  <si>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</si>
  <si>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</si>
  <si>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</si>
  <si>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</si>
  <si>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</si>
  <si>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</si>
  <si>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</si>
  <si>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</si>
  <si>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</si>
  <si>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</si>
  <si>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</si>
  <si>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</si>
  <si>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</si>
  <si>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</si>
  <si>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</si>
  <si>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</si>
  <si>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</si>
  <si>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</si>
  <si>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</si>
  <si>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</si>
  <si>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</si>
  <si>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</si>
  <si>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</si>
  <si>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</si>
  <si>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</si>
  <si>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</si>
  <si>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</si>
  <si>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</si>
  <si>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</si>
  <si>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</si>
  <si>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</si>
  <si>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</si>
  <si>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</si>
  <si>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</si>
  <si>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</si>
  <si>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</si>
  <si>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</si>
  <si>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</si>
  <si>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</si>
  <si>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</si>
  <si>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</si>
  <si>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</si>
  <si>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</si>
  <si>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</si>
  <si>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</si>
  <si>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</si>
  <si>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</si>
  <si>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</si>
  <si>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</si>
  <si>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</si>
  <si>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</si>
  <si>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</si>
  <si>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</si>
  <si>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</si>
  <si>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</si>
  <si>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</si>
  <si>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</si>
  <si>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</si>
  <si>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</si>
  <si>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</si>
  <si>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</si>
  <si>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</si>
  <si>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</si>
  <si>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</si>
  <si>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</si>
  <si>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</si>
  <si>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</si>
  <si>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</si>
  <si>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</si>
  <si>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</si>
  <si>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</si>
  <si>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</si>
  <si>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</si>
  <si>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</si>
  <si>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</si>
  <si>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</si>
  <si>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</si>
  <si>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</si>
  <si>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</si>
  <si>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</si>
  <si>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</si>
  <si>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</si>
  <si>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</si>
  <si>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</si>
  <si>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</si>
  <si>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</si>
  <si>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</si>
  <si>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</si>
  <si>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</si>
  <si>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</si>
  <si>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</si>
  <si>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</si>
  <si>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</si>
  <si>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</si>
  <si>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</si>
  <si>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</si>
  <si>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</si>
  <si>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</si>
  <si>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</si>
  <si>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</si>
  <si>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</si>
  <si>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</si>
  <si>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</si>
  <si>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</si>
  <si>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</si>
  <si>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</si>
  <si>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</si>
  <si>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</si>
  <si>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</si>
  <si>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</si>
  <si>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</si>
  <si>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</si>
  <si>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</si>
  <si>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</si>
  <si>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</si>
  <si>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</si>
  <si>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</si>
  <si>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</si>
  <si>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</si>
  <si>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</si>
  <si>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</si>
  <si>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</si>
  <si>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</si>
  <si>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</si>
  <si>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</si>
  <si>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</si>
  <si>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</si>
  <si>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</si>
  <si>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</si>
  <si>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</si>
  <si>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</si>
  <si>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</si>
  <si>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21 LABORAL CIRCUITO CALI</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</si>
  <si>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noviembre del año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</si>
  <si>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76001310502120240001700</t>
  </si>
  <si>
    <t>LUIS IGNACIO RAMIREZ VALENCIA - CC. 15.333.923</t>
  </si>
  <si>
    <t>01/07/1995</t>
  </si>
  <si>
    <t>SEGÚN LOS HECHOS DE LA DEMANDA, LUIZ IGNACIO RAMIREZ VALENCIA inició proceso ordinario laboral de primera instancia en contra de la AFP COLFONDOS S.A., PROTECCION S.A. y la Administradora Colombiana de Pensiones –COLPENSIONES, pretendiendo en síntesis que: (i) Declarar la INEFICACIA de AFILIACIÓN al RAIS toda vez que COLFONDOS PENSIONES Y CESANTIAS S.A omitió el deber de información al afiliado al momento de su vinculación. (ii) Que se CONDENE a COLFONDOS PENSIONES Y CESANTIAS S.A, a trasladar a la ADMINISTRADORA COLOMBIANA DE PENSIONES - COLPENSIONES, todos los valores que hubiese recibido por motivo de afiliación, como cotizaciones, bonos pensionales, sumas de las aseguradoras, con todos sus frutos como; rendimientos financieros, intereses y gastos administrativos. (iii) Que se CONDENE a la ADMINISTRADORA COLOMBIANA DE PENSIONES - COLPENSIONES, a validar los aportes en pensiones, trasladados por el COLFONDOS PENSIONES Y CESANTIAS S.A, y a incorporarlos a la historia laboral en pensiones del asegurado. (iv) condenar en costas.</t>
  </si>
  <si>
    <t>19/08/2025 (NOTIFICADO POR CORREO)</t>
  </si>
  <si>
    <t>AJR2915</t>
  </si>
  <si>
    <t xml:space="preserve">EXCEPCIONES DE LA DEMANDA 
1. afiliación libre y espontánea del señor Luis Ignacio Ramirez valencia al régimen de ahorro individual con solidaridad.
2. error de derecho no vicia el consentimiento.
3. prohibición del traslado del régimen de ahorro individual con solidaridad al régimen de prima media con prestación definida.
4. el traslado entre administradoras del RAIS denota la voluntad del afiliado de permanecer en el régimen de ahorro individual con solidaridad y consigo, se configura un acto de relacionamiento que presupone el conocimiento del funcionamiento de dicho régimen.
5. inexistencia de la obligación de devolver el seguro previsional cuando se declara la nulidad y/o ineficacia de la afiliación por falta de causa y porque afecta derechos de terceros de buena fe.
6. Prescripción.
7. buena fe.
8. genérica o innominada.
EXCEPCIONES DE MÉRITO FRENTE AL LLAMAMIENTO EN GARANTÍA
- abuso del derecho por parte de colfondos s.a. al llamar en garantía a allianz seguros de vida s.a. aún cuando la afp tiene pleno conocimiento que no le asiste el derecho de obtener la devolución y/o restitución de la prima.  
- al no prosperar las pretensiones del llamamiento en garantía, las agencias en derecho a favor de allianz seguros de vida s.a. deben liquidarse por un valor igual al asumido que compense el esfuerzo realizado y la afectación patrimonial que implicó la causa. 
- inexistencia de obligación de restitución de la prima del seguro previsional al estar debidamente devengada en razón del riesgo asumido.
- inexistencia de obligación a cargo de allianz seguros de vida s.a. por cuanto la prima debe pagarse con los recursos propios de la AFP cuando se declara la ineficacia de traslado.
- inexistencia responsabilidad de AFP devolver las primas de seguro previsional a colpensiones si se declara la ineficacia de traslado, por cuanto el pago de este concepto es una situación que se consolidó en el tiempo y no es posible retrotraer (su 107 de 2024)
- la ineficacia del acto de traslado no conlleva la invalidez del contrato de seguro previsional
- la eventual declaratoria de ineficacia de traslado no puede afectar a terceros de buena fe.
- falta de cobertura material de la póliza de seguro previsional no. 0209000001
- prescripción extraordinaria de la acción derivada del seguro 
- aplicación de las condiciones del seguro
-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</si>
</sst>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_-;\-&quot;$&quot;\ * #,##0_-;_-&quot;$&quot;\ * &quot;-&quot;_-;_-@_-"/>
    <numFmt numFmtId="165"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4"/>
      <color theme="1"/>
      <name val="Calibri Light"/>
      <family val="2"/>
      <scheme val="maj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9" fillId="0" borderId="1" xfId="0" applyFont="1"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opLeftCell="A16" zoomScale="70" zoomScaleNormal="70" workbookViewId="0">
      <selection activeCell="B31" sqref="B3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147</v>
      </c>
      <c r="C2" s="42"/>
    </row>
    <row r="3" spans="1:3" x14ac:dyDescent="0.25">
      <c r="A3" s="5" t="s">
        <v>2</v>
      </c>
      <c r="B3" s="43" t="s">
        <v>145</v>
      </c>
      <c r="C3" s="44"/>
    </row>
    <row r="4" spans="1:3" x14ac:dyDescent="0.25">
      <c r="A4" s="5" t="s">
        <v>3</v>
      </c>
      <c r="B4" s="43" t="s">
        <v>4</v>
      </c>
      <c r="C4" s="44"/>
    </row>
    <row r="5" spans="1:3" ht="14.45" customHeight="1" x14ac:dyDescent="0.25">
      <c r="A5" s="5" t="s">
        <v>5</v>
      </c>
      <c r="B5" s="36" t="s">
        <v>148</v>
      </c>
      <c r="C5" s="36"/>
    </row>
    <row r="6" spans="1:3" x14ac:dyDescent="0.25">
      <c r="A6" s="5" t="s">
        <v>6</v>
      </c>
      <c r="B6" s="40" t="s">
        <v>7</v>
      </c>
      <c r="C6" s="40"/>
    </row>
    <row r="7" spans="1:3" x14ac:dyDescent="0.25">
      <c r="A7" s="5" t="s">
        <v>8</v>
      </c>
      <c r="B7" s="40" t="s">
        <v>9</v>
      </c>
      <c r="C7" s="40"/>
    </row>
    <row r="8" spans="1:3" x14ac:dyDescent="0.25">
      <c r="A8" s="5" t="s">
        <v>10</v>
      </c>
      <c r="B8" s="35" t="s">
        <v>149</v>
      </c>
      <c r="C8" s="35"/>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x14ac:dyDescent="0.25">
      <c r="A12" s="46" t="s">
        <v>15</v>
      </c>
      <c r="B12" s="47" t="s">
        <v>150</v>
      </c>
      <c r="C12" s="40"/>
    </row>
    <row r="13" spans="1:3" ht="30" customHeight="1" x14ac:dyDescent="0.25">
      <c r="A13" s="46"/>
      <c r="B13" s="40"/>
      <c r="C13" s="40"/>
    </row>
    <row r="14" spans="1:3" ht="110.25" customHeight="1" x14ac:dyDescent="0.25">
      <c r="A14" s="46"/>
      <c r="B14" s="40"/>
      <c r="C14" s="40"/>
    </row>
    <row r="15" spans="1:3" ht="30" x14ac:dyDescent="0.25">
      <c r="A15" s="5" t="s">
        <v>16</v>
      </c>
      <c r="B15" s="50" t="s">
        <v>17</v>
      </c>
      <c r="C15" s="51"/>
    </row>
    <row r="16" spans="1:3" ht="33.75" customHeight="1" x14ac:dyDescent="0.25">
      <c r="A16" s="52" t="s">
        <v>18</v>
      </c>
      <c r="B16" s="53" t="s">
        <v>19</v>
      </c>
      <c r="C16" s="53"/>
    </row>
    <row r="17" spans="1:3" ht="33.75" customHeight="1" x14ac:dyDescent="0.25">
      <c r="A17" s="52"/>
      <c r="B17" s="11" t="s">
        <v>20</v>
      </c>
      <c r="C17" s="6"/>
    </row>
    <row r="18" spans="1:3" ht="33.75" customHeight="1" x14ac:dyDescent="0.25">
      <c r="A18" s="52"/>
      <c r="B18" s="11" t="s">
        <v>21</v>
      </c>
      <c r="C18" s="6"/>
    </row>
    <row r="19" spans="1:3" x14ac:dyDescent="0.25">
      <c r="A19" s="52"/>
      <c r="B19" s="54" t="s">
        <v>22</v>
      </c>
      <c r="C19" s="55"/>
    </row>
    <row r="20" spans="1:3" x14ac:dyDescent="0.25">
      <c r="A20" s="52"/>
      <c r="B20" s="11"/>
      <c r="C20" s="6"/>
    </row>
    <row r="21" spans="1:3" x14ac:dyDescent="0.25">
      <c r="A21" s="52"/>
      <c r="B21" s="11"/>
      <c r="C21" s="6"/>
    </row>
    <row r="22" spans="1:3" x14ac:dyDescent="0.25">
      <c r="A22" s="52"/>
      <c r="B22" s="54" t="s">
        <v>23</v>
      </c>
      <c r="C22" s="55"/>
    </row>
    <row r="23" spans="1:3" x14ac:dyDescent="0.25">
      <c r="A23" s="52"/>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8">
        <v>45888</v>
      </c>
      <c r="C27" s="49"/>
    </row>
    <row r="28" spans="1:3" x14ac:dyDescent="0.25">
      <c r="A28" s="5" t="s">
        <v>31</v>
      </c>
      <c r="B28" s="45" t="s">
        <v>151</v>
      </c>
      <c r="C28" s="45"/>
    </row>
    <row r="29" spans="1:3" x14ac:dyDescent="0.25">
      <c r="A29" s="5" t="s">
        <v>32</v>
      </c>
      <c r="B29" s="45">
        <v>45902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6" t="s">
        <v>33</v>
      </c>
      <c r="B1" s="56"/>
      <c r="C1" s="56"/>
    </row>
    <row r="2" spans="1:3" x14ac:dyDescent="0.25">
      <c r="A2" s="13" t="s">
        <v>34</v>
      </c>
      <c r="B2" s="57" t="s">
        <v>35</v>
      </c>
      <c r="C2" s="58"/>
    </row>
    <row r="3" spans="1:3" x14ac:dyDescent="0.25">
      <c r="A3" s="5" t="s">
        <v>1</v>
      </c>
      <c r="B3" s="40" t="str">
        <f>'GENERALES NOTA 322'!B2:C2</f>
        <v>76001310502120240001700</v>
      </c>
      <c r="C3" s="40"/>
    </row>
    <row r="4" spans="1:3" x14ac:dyDescent="0.25">
      <c r="A4" s="5" t="s">
        <v>2</v>
      </c>
      <c r="B4" s="40" t="str">
        <f>'GENERALES NOTA 322'!B3:C3</f>
        <v>21 LABORAL CIRCUITO CALI</v>
      </c>
      <c r="C4" s="40"/>
    </row>
    <row r="5" spans="1:3" x14ac:dyDescent="0.25">
      <c r="A5" s="5" t="s">
        <v>3</v>
      </c>
      <c r="B5" s="40" t="str">
        <f>'GENERALES NOTA 322'!B4:C4</f>
        <v>COLFONDOS Y OTRO</v>
      </c>
      <c r="C5" s="40"/>
    </row>
    <row r="6" spans="1:3" x14ac:dyDescent="0.25">
      <c r="A6" s="5" t="s">
        <v>5</v>
      </c>
      <c r="B6" s="40" t="str">
        <f>'GENERALES NOTA 322'!B5:C5</f>
        <v>LUIS IGNACIO RAMIREZ VALENCIA - CC. 15.333.923</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7"/>
      <c r="C10" s="59"/>
    </row>
    <row r="11" spans="1:3" x14ac:dyDescent="0.25">
      <c r="A11" s="13" t="s">
        <v>38</v>
      </c>
      <c r="B11" s="57"/>
      <c r="C11" s="58"/>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60" t="s">
        <v>43</v>
      </c>
      <c r="B16" s="40"/>
      <c r="C16" s="40"/>
    </row>
    <row r="17" spans="1:3" x14ac:dyDescent="0.25">
      <c r="A17" s="61"/>
      <c r="B17" s="9" t="s">
        <v>44</v>
      </c>
      <c r="C17" s="10" t="s">
        <v>45</v>
      </c>
    </row>
    <row r="18" spans="1:3" x14ac:dyDescent="0.25">
      <c r="A18" s="61"/>
      <c r="B18" s="11"/>
      <c r="C18" s="11"/>
    </row>
    <row r="19" spans="1:3" x14ac:dyDescent="0.25">
      <c r="A19" s="61"/>
      <c r="B19" s="11"/>
      <c r="C19" s="11"/>
    </row>
    <row r="20" spans="1:3" x14ac:dyDescent="0.25">
      <c r="A20" s="61"/>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2" t="s">
        <v>52</v>
      </c>
      <c r="B27" s="62"/>
      <c r="C27" s="62"/>
    </row>
    <row r="28" spans="1:3" ht="14.45" customHeight="1" x14ac:dyDescent="0.25">
      <c r="A28" s="63" t="s">
        <v>53</v>
      </c>
      <c r="B28" s="64"/>
      <c r="C28" s="31"/>
    </row>
    <row r="29" spans="1:3" ht="14.45" customHeight="1" x14ac:dyDescent="0.25">
      <c r="A29" s="65" t="s">
        <v>54</v>
      </c>
      <c r="B29" s="66"/>
      <c r="C29" s="31"/>
    </row>
    <row r="30" spans="1:3" ht="14.45" customHeight="1" x14ac:dyDescent="0.25">
      <c r="A30" s="65" t="s">
        <v>55</v>
      </c>
      <c r="B30" s="66"/>
      <c r="C30" s="32"/>
    </row>
    <row r="31" spans="1:3" ht="14.45" customHeight="1" x14ac:dyDescent="0.25">
      <c r="A31" s="65" t="s">
        <v>56</v>
      </c>
      <c r="B31" s="66"/>
      <c r="C31" s="31"/>
    </row>
    <row r="32" spans="1:3" x14ac:dyDescent="0.25">
      <c r="A32" s="65" t="s">
        <v>57</v>
      </c>
      <c r="B32" s="66"/>
      <c r="C32" s="31"/>
    </row>
    <row r="33" spans="1:3" ht="14.45" customHeight="1" x14ac:dyDescent="0.25">
      <c r="A33" s="65" t="s">
        <v>58</v>
      </c>
      <c r="B33" s="66"/>
      <c r="C33" s="31"/>
    </row>
    <row r="34" spans="1:3" ht="14.45" customHeight="1" x14ac:dyDescent="0.25">
      <c r="A34" s="65" t="s">
        <v>59</v>
      </c>
      <c r="B34" s="66"/>
      <c r="C34" s="33"/>
    </row>
    <row r="35" spans="1:3" x14ac:dyDescent="0.25">
      <c r="A35" s="63" t="s">
        <v>60</v>
      </c>
      <c r="B35" s="64"/>
      <c r="C35" s="34"/>
    </row>
    <row r="36" spans="1:3" x14ac:dyDescent="0.25">
      <c r="A36" s="68" t="s">
        <v>61</v>
      </c>
      <c r="B36" s="68"/>
      <c r="C36" s="68"/>
    </row>
    <row r="37" spans="1:3" x14ac:dyDescent="0.25">
      <c r="A37" s="67" t="s">
        <v>62</v>
      </c>
      <c r="B37" s="67"/>
      <c r="C37" s="11"/>
    </row>
    <row r="38" spans="1:3" x14ac:dyDescent="0.25">
      <c r="A38" s="67" t="s">
        <v>63</v>
      </c>
      <c r="B38" s="67"/>
      <c r="C38" s="11"/>
    </row>
    <row r="39" spans="1:3" x14ac:dyDescent="0.25">
      <c r="A39" s="67" t="s">
        <v>64</v>
      </c>
      <c r="B39" s="67"/>
      <c r="C39" s="11"/>
    </row>
    <row r="40" spans="1:3" x14ac:dyDescent="0.25">
      <c r="A40" s="67" t="s">
        <v>65</v>
      </c>
      <c r="B40" s="67"/>
      <c r="C40" s="11"/>
    </row>
    <row r="41" spans="1:3" x14ac:dyDescent="0.25">
      <c r="A41" s="67" t="s">
        <v>66</v>
      </c>
      <c r="B41" s="67"/>
      <c r="C41" s="11"/>
    </row>
    <row r="42" spans="1:3" x14ac:dyDescent="0.25">
      <c r="A42" s="67" t="s">
        <v>67</v>
      </c>
      <c r="B42" s="67"/>
      <c r="C42" s="11"/>
    </row>
    <row r="43" spans="1:3" x14ac:dyDescent="0.25">
      <c r="A43" s="67" t="s">
        <v>68</v>
      </c>
      <c r="B43" s="67"/>
      <c r="C43" s="11"/>
    </row>
    <row r="44" spans="1:3" x14ac:dyDescent="0.25">
      <c r="A44" s="67" t="s">
        <v>69</v>
      </c>
      <c r="B44" s="67"/>
      <c r="C44" s="11"/>
    </row>
    <row r="45" spans="1:3" x14ac:dyDescent="0.25">
      <c r="A45" s="67" t="s">
        <v>70</v>
      </c>
      <c r="B45" s="67"/>
      <c r="C45" s="11"/>
    </row>
    <row r="46" spans="1:3" x14ac:dyDescent="0.25">
      <c r="A46" s="67" t="s">
        <v>71</v>
      </c>
      <c r="B46" s="67"/>
      <c r="C46" s="11"/>
    </row>
    <row r="47" spans="1:3" x14ac:dyDescent="0.25">
      <c r="A47" s="67" t="s">
        <v>72</v>
      </c>
      <c r="B47" s="67"/>
      <c r="C47" s="11"/>
    </row>
    <row r="48" spans="1:3" x14ac:dyDescent="0.25">
      <c r="A48" s="67" t="s">
        <v>73</v>
      </c>
      <c r="B48" s="67"/>
      <c r="C48" s="11"/>
    </row>
    <row r="49" spans="1:3" x14ac:dyDescent="0.25">
      <c r="A49" s="67" t="s">
        <v>74</v>
      </c>
      <c r="B49" s="67"/>
      <c r="C49" s="11"/>
    </row>
    <row r="50" spans="1:3" x14ac:dyDescent="0.25">
      <c r="A50" s="67" t="s">
        <v>75</v>
      </c>
      <c r="B50" s="67"/>
      <c r="C50" s="11"/>
    </row>
    <row r="51" spans="1:3" x14ac:dyDescent="0.25">
      <c r="A51" s="67" t="s">
        <v>76</v>
      </c>
      <c r="B51" s="67"/>
      <c r="C51" s="11"/>
    </row>
    <row r="52" spans="1:3" x14ac:dyDescent="0.25">
      <c r="A52" s="67" t="s">
        <v>77</v>
      </c>
      <c r="B52" s="67"/>
      <c r="C52" s="11"/>
    </row>
    <row r="53" spans="1:3" x14ac:dyDescent="0.25">
      <c r="A53" s="69"/>
      <c r="B53" s="69"/>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abSelected="1" zoomScaleNormal="100" workbookViewId="0">
      <selection activeCell="C23" sqref="C2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6" t="s">
        <v>78</v>
      </c>
      <c r="B1" s="56"/>
      <c r="C1" s="56"/>
    </row>
    <row r="2" spans="1:6" x14ac:dyDescent="0.25">
      <c r="A2" s="20" t="s">
        <v>34</v>
      </c>
      <c r="B2" s="86" t="s">
        <v>152</v>
      </c>
      <c r="C2" s="87"/>
    </row>
    <row r="3" spans="1:6" x14ac:dyDescent="0.25">
      <c r="A3" s="21" t="s">
        <v>1</v>
      </c>
      <c r="B3" s="88" t="str">
        <f>'GENERALES NOTA 322'!B2:C2</f>
        <v>76001310502120240001700</v>
      </c>
      <c r="C3" s="88"/>
    </row>
    <row r="4" spans="1:6" x14ac:dyDescent="0.25">
      <c r="A4" s="21" t="s">
        <v>2</v>
      </c>
      <c r="B4" s="88" t="str">
        <f>'GENERALES NOTA 322'!B3:C3</f>
        <v>21 LABORAL CIRCUITO CALI</v>
      </c>
      <c r="C4" s="88"/>
    </row>
    <row r="5" spans="1:6" x14ac:dyDescent="0.25">
      <c r="A5" s="21" t="s">
        <v>3</v>
      </c>
      <c r="B5" s="88" t="str">
        <f>'GENERALES NOTA 322'!B4:C4</f>
        <v>COLFONDOS Y OTRO</v>
      </c>
      <c r="C5" s="88"/>
    </row>
    <row r="6" spans="1:6" ht="14.45" customHeight="1" x14ac:dyDescent="0.25">
      <c r="A6" s="21" t="s">
        <v>5</v>
      </c>
      <c r="B6" s="88" t="str">
        <f>'GENERALES NOTA 322'!B5:C5</f>
        <v>LUIS IGNACIO RAMIREZ VALENCIA - CC. 15.333.923</v>
      </c>
      <c r="C6" s="88"/>
    </row>
    <row r="7" spans="1:6" x14ac:dyDescent="0.25">
      <c r="A7" s="21" t="s">
        <v>6</v>
      </c>
      <c r="B7" s="88" t="str">
        <f>'GENERALES NOTA 322'!B6:C6</f>
        <v>LLAMADA EN GARANTIA</v>
      </c>
      <c r="C7" s="88"/>
    </row>
    <row r="8" spans="1:6" ht="30" x14ac:dyDescent="0.25">
      <c r="A8" s="21" t="s">
        <v>16</v>
      </c>
      <c r="B8" s="82" t="str">
        <f>'GENERALES NOTA 322'!B15:C15</f>
        <v>NO ES POSIBLE CUANTIFICAR LAS PRETENSIONES DE LA DEMANDA EN ATENCIÓN A LA NATURALEZA DEL PROCESO.</v>
      </c>
      <c r="C8" s="83"/>
    </row>
    <row r="9" spans="1:6" x14ac:dyDescent="0.25">
      <c r="A9" s="89" t="s">
        <v>18</v>
      </c>
      <c r="B9" s="73" t="s">
        <v>19</v>
      </c>
      <c r="C9" s="74"/>
    </row>
    <row r="10" spans="1:6" x14ac:dyDescent="0.25">
      <c r="A10" s="89"/>
      <c r="B10" s="22" t="s">
        <v>20</v>
      </c>
      <c r="C10" s="19">
        <f>'GENERALES NOTA 322'!C17</f>
        <v>0</v>
      </c>
    </row>
    <row r="11" spans="1:6" x14ac:dyDescent="0.25">
      <c r="A11" s="89"/>
      <c r="B11" s="22" t="s">
        <v>21</v>
      </c>
      <c r="C11" s="19">
        <f>'GENERALES NOTA 322'!C18</f>
        <v>0</v>
      </c>
    </row>
    <row r="12" spans="1:6" x14ac:dyDescent="0.25">
      <c r="A12" s="89"/>
      <c r="B12" s="73"/>
      <c r="C12" s="74"/>
    </row>
    <row r="13" spans="1:6" x14ac:dyDescent="0.25">
      <c r="A13" s="89"/>
      <c r="B13" s="22" t="s">
        <v>79</v>
      </c>
      <c r="C13" s="24"/>
    </row>
    <row r="14" spans="1:6" x14ac:dyDescent="0.25">
      <c r="A14" s="89"/>
      <c r="B14" s="22" t="s">
        <v>80</v>
      </c>
      <c r="C14" s="24"/>
      <c r="E14" t="s">
        <v>81</v>
      </c>
      <c r="F14" s="17">
        <v>0.7</v>
      </c>
    </row>
    <row r="15" spans="1:6" x14ac:dyDescent="0.25">
      <c r="A15" s="23" t="s">
        <v>82</v>
      </c>
      <c r="B15" s="86" t="s">
        <v>83</v>
      </c>
      <c r="C15" s="87"/>
    </row>
    <row r="16" spans="1:6" ht="15" customHeight="1" x14ac:dyDescent="0.25">
      <c r="A16" s="21" t="s">
        <v>84</v>
      </c>
      <c r="B16" s="84" t="s">
        <v>146</v>
      </c>
      <c r="C16" s="85"/>
    </row>
    <row r="17" spans="1:3" ht="28.5" customHeight="1" x14ac:dyDescent="0.25">
      <c r="A17" s="14" t="s">
        <v>85</v>
      </c>
      <c r="B17" s="75">
        <f>((C19+C20+C22+C23)-C26)*C25*C27</f>
        <v>0</v>
      </c>
      <c r="C17" s="75"/>
    </row>
    <row r="18" spans="1:3" x14ac:dyDescent="0.25">
      <c r="A18" s="23" t="s">
        <v>86</v>
      </c>
      <c r="B18" s="76" t="s">
        <v>19</v>
      </c>
      <c r="C18" s="77"/>
    </row>
    <row r="19" spans="1:3" x14ac:dyDescent="0.25">
      <c r="A19" s="71"/>
      <c r="B19" s="22" t="s">
        <v>20</v>
      </c>
      <c r="C19" s="19">
        <v>0</v>
      </c>
    </row>
    <row r="20" spans="1:3" x14ac:dyDescent="0.25">
      <c r="A20" s="72"/>
      <c r="B20" s="22" t="s">
        <v>21</v>
      </c>
      <c r="C20" s="19">
        <v>0</v>
      </c>
    </row>
    <row r="21" spans="1:3" x14ac:dyDescent="0.25">
      <c r="A21" s="72"/>
      <c r="B21" s="73" t="s">
        <v>22</v>
      </c>
      <c r="C21" s="74"/>
    </row>
    <row r="22" spans="1:3" x14ac:dyDescent="0.25">
      <c r="A22" s="72"/>
      <c r="B22" s="22" t="s">
        <v>79</v>
      </c>
      <c r="C22" s="19">
        <v>0</v>
      </c>
    </row>
    <row r="23" spans="1:3" ht="45" x14ac:dyDescent="0.25">
      <c r="A23" s="72"/>
      <c r="B23" s="22" t="s">
        <v>87</v>
      </c>
      <c r="C23" s="19">
        <v>0</v>
      </c>
    </row>
    <row r="24" spans="1:3" x14ac:dyDescent="0.25">
      <c r="A24" s="72"/>
      <c r="B24" s="73" t="s">
        <v>88</v>
      </c>
      <c r="C24" s="74"/>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5">
        <f>IFERROR(B17*(VLOOKUP(B15,Hoja2!$G$1:$H$6,2,0)),16666)</f>
        <v>16666</v>
      </c>
      <c r="C28" s="75"/>
    </row>
    <row r="29" spans="1:3" ht="30" x14ac:dyDescent="0.25">
      <c r="A29" s="21" t="s">
        <v>92</v>
      </c>
      <c r="B29" s="78" t="s">
        <v>93</v>
      </c>
      <c r="C29" s="79"/>
    </row>
    <row r="30" spans="1:3" ht="30" x14ac:dyDescent="0.25">
      <c r="A30" s="21" t="s">
        <v>94</v>
      </c>
      <c r="B30" s="80" t="s">
        <v>153</v>
      </c>
      <c r="C30" s="81"/>
    </row>
    <row r="31" spans="1:3" ht="18.75" x14ac:dyDescent="0.25">
      <c r="A31" s="29" t="s">
        <v>95</v>
      </c>
      <c r="B31" s="29"/>
      <c r="C31" s="29"/>
    </row>
    <row r="32" spans="1:3" x14ac:dyDescent="0.25">
      <c r="A32" s="30" t="s">
        <v>96</v>
      </c>
      <c r="B32" s="70"/>
      <c r="C32" s="70"/>
    </row>
    <row r="33" spans="1:3" x14ac:dyDescent="0.25">
      <c r="A33" s="30" t="s">
        <v>97</v>
      </c>
      <c r="B33" s="70"/>
      <c r="C33" s="70"/>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6" t="s">
        <v>98</v>
      </c>
      <c r="B1" s="56"/>
      <c r="C1" s="56"/>
    </row>
    <row r="2" spans="1:3" ht="17.100000000000001" customHeight="1" x14ac:dyDescent="0.25">
      <c r="A2" s="13" t="s">
        <v>34</v>
      </c>
      <c r="B2" s="57" t="str">
        <f>'[2]AUTOS NOTA 321'!B2:C2</f>
        <v xml:space="preserve">SINIESTRO   LEGIS </v>
      </c>
      <c r="C2" s="58"/>
    </row>
    <row r="3" spans="1:3" ht="15.95" customHeight="1" x14ac:dyDescent="0.25">
      <c r="A3" s="5" t="s">
        <v>1</v>
      </c>
      <c r="B3" s="40" t="str">
        <f>'GENERALES NOTA 322'!B2:C2</f>
        <v>76001310502120240001700</v>
      </c>
      <c r="C3" s="40"/>
    </row>
    <row r="4" spans="1:3" x14ac:dyDescent="0.25">
      <c r="A4" s="5" t="s">
        <v>2</v>
      </c>
      <c r="B4" s="40" t="str">
        <f>'GENERALES NOTA 322'!B3:C3</f>
        <v>21 LABORAL CIRCUITO CALI</v>
      </c>
      <c r="C4" s="40"/>
    </row>
    <row r="5" spans="1:3" ht="29.1" customHeight="1" x14ac:dyDescent="0.25">
      <c r="A5" s="5" t="s">
        <v>3</v>
      </c>
      <c r="B5" s="40" t="str">
        <f>'GENERALES NOTA 322'!B4:C4</f>
        <v>COLFONDOS Y OTRO</v>
      </c>
      <c r="C5" s="40"/>
    </row>
    <row r="6" spans="1:3" x14ac:dyDescent="0.25">
      <c r="A6" s="5" t="s">
        <v>5</v>
      </c>
      <c r="B6" s="40" t="str">
        <f>'GENERALES NOTA 322'!B5:C5</f>
        <v>LUIS IGNACIO RAMIREZ VALENCIA - CC. 15.333.923</v>
      </c>
      <c r="C6" s="40"/>
    </row>
    <row r="7" spans="1:3" ht="43.5" customHeight="1" x14ac:dyDescent="0.25">
      <c r="A7" s="5" t="s">
        <v>6</v>
      </c>
      <c r="B7" s="40" t="str">
        <f>'GENERALES NOTA 322'!B6:C6</f>
        <v>LLAMADA EN GARANTIA</v>
      </c>
      <c r="C7" s="40"/>
    </row>
    <row r="8" spans="1:3" x14ac:dyDescent="0.25">
      <c r="A8" s="5" t="s">
        <v>99</v>
      </c>
      <c r="B8" s="40"/>
      <c r="C8" s="40"/>
    </row>
    <row r="9" spans="1:3" x14ac:dyDescent="0.25">
      <c r="A9" s="15" t="s">
        <v>86</v>
      </c>
      <c r="B9" s="90"/>
      <c r="C9" s="90"/>
    </row>
    <row r="10" spans="1:3" x14ac:dyDescent="0.25">
      <c r="A10" s="15" t="s">
        <v>100</v>
      </c>
      <c r="B10" s="40"/>
      <c r="C10" s="40"/>
    </row>
    <row r="11" spans="1:3" ht="30" x14ac:dyDescent="0.25">
      <c r="A11" s="15" t="s">
        <v>101</v>
      </c>
      <c r="B11" s="91"/>
      <c r="C11" s="69"/>
    </row>
    <row r="12" spans="1:3" ht="60" x14ac:dyDescent="0.25">
      <c r="A12" s="5" t="s">
        <v>102</v>
      </c>
      <c r="B12" s="40"/>
      <c r="C12" s="40"/>
    </row>
    <row r="13" spans="1:3" ht="60" x14ac:dyDescent="0.25">
      <c r="A13" s="5" t="s">
        <v>103</v>
      </c>
      <c r="B13" s="40"/>
      <c r="C13" s="40"/>
    </row>
    <row r="14" spans="1:3" x14ac:dyDescent="0.25">
      <c r="A14" s="5" t="s">
        <v>104</v>
      </c>
      <c r="B14" s="11"/>
      <c r="C14" s="11"/>
    </row>
    <row r="15" spans="1:3" x14ac:dyDescent="0.25">
      <c r="A15" s="15" t="s">
        <v>105</v>
      </c>
      <c r="B15" s="40"/>
      <c r="C15" s="40"/>
    </row>
    <row r="16" spans="1:3" x14ac:dyDescent="0.25">
      <c r="A16" s="11" t="s">
        <v>106</v>
      </c>
      <c r="B16" s="69"/>
      <c r="C16" s="69"/>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User</cp:lastModifiedBy>
  <cp:revision/>
  <dcterms:created xsi:type="dcterms:W3CDTF">2020-12-07T14:41:17Z</dcterms:created>
  <dcterms:modified xsi:type="dcterms:W3CDTF">2025-09-03T15:40:35Z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