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Mi unidad\GHA\PROCESO DE RESPONSABILIDAD FISCAL\PRF-1039-2022 - ALLIANZ\"/>
    </mc:Choice>
  </mc:AlternateContent>
  <xr:revisionPtr revIDLastSave="0" documentId="13_ncr:1_{F487169B-01A4-4CBF-9FE1-7D7E19175CF4}" xr6:coauthVersionLast="47" xr6:coauthVersionMax="47" xr10:uidLastSave="{00000000-0000-0000-0000-000000000000}"/>
  <bookViews>
    <workbookView xWindow="-90" yWindow="0" windowWidth="9780" windowHeight="1017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4" i="10"/>
  <c r="B5" i="10"/>
  <c r="B5" i="14" s="1"/>
  <c r="B6" i="10"/>
  <c r="B7" i="10"/>
  <c r="B8" i="17"/>
  <c r="B7" i="17"/>
  <c r="B6" i="17"/>
  <c r="B4" i="17"/>
  <c r="B3" i="17"/>
  <c r="B2" i="17"/>
  <c r="B4" i="14"/>
  <c r="B6" i="14"/>
  <c r="B8" i="14"/>
  <c r="B7" i="14"/>
  <c r="B3" i="14"/>
  <c r="B2" i="14"/>
  <c r="B3" i="12"/>
  <c r="B12" i="17" l="1"/>
  <c r="B11" i="17" s="1"/>
  <c r="B15" i="17" s="1"/>
  <c r="B5" i="17"/>
  <c r="B5" i="12" s="1"/>
  <c r="B12" i="14"/>
  <c r="B2" i="12"/>
  <c r="B7" i="12"/>
  <c r="B6" i="12"/>
  <c r="B4" i="12"/>
  <c r="B11" i="14" l="1"/>
  <c r="B15" i="14" s="1"/>
</calcChain>
</file>

<file path=xl/sharedStrings.xml><?xml version="1.0" encoding="utf-8"?>
<sst xmlns="http://schemas.openxmlformats.org/spreadsheetml/2006/main" count="184" uniqueCount="131">
  <si>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</si>
  <si>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</si>
  <si>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</si>
  <si>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</si>
  <si>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</si>
  <si>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</si>
  <si>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</si>
  <si>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</si>
  <si>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</si>
  <si>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</si>
  <si>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</si>
  <si>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</si>
  <si>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</si>
  <si>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</si>
  <si>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</si>
  <si>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</si>
  <si>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</si>
  <si>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</si>
  <si>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</si>
  <si>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</si>
  <si>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</si>
  <si>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</si>
  <si>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</si>
  <si>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</si>
  <si>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</si>
  <si>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</si>
  <si>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</si>
  <si>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</si>
  <si>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</si>
  <si>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</si>
  <si>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</si>
  <si>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</si>
  <si>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</si>
  <si>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</si>
  <si>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</si>
  <si>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</si>
  <si>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</si>
  <si>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</si>
  <si>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</si>
  <si>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</si>
  <si>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</si>
  <si>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</si>
  <si>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</si>
  <si>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</si>
  <si>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</si>
  <si>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</si>
  <si>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</si>
  <si>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</si>
  <si>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</si>
  <si>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</si>
  <si>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</si>
  <si>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</si>
  <si>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</si>
  <si>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</si>
  <si>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</si>
  <si>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</si>
  <si>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</si>
  <si>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</si>
  <si>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</si>
  <si>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</si>
  <si>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</si>
  <si>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</si>
  <si>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</si>
  <si>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</si>
  <si>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</si>
  <si>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</si>
  <si>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</si>
  <si>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</si>
  <si>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</si>
  <si>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</si>
  <si>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</si>
  <si>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</si>
  <si>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</si>
  <si>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</si>
  <si>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</si>
  <si>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</si>
  <si>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</si>
  <si>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</si>
  <si>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</si>
  <si>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</si>
  <si>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</si>
  <si>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</si>
  <si>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</si>
  <si>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</si>
  <si>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</si>
  <si>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</si>
  <si>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</si>
  <si>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</si>
  <si>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</si>
  <si>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</si>
  <si>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</si>
  <si>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</si>
  <si>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</si>
  <si>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</si>
  <si>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</si>
  <si>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</si>
  <si>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</si>
  <si>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</si>
  <si>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</si>
  <si>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</si>
  <si>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</si>
  <si>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</si>
  <si>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</si>
  <si>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</si>
  <si>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</si>
  <si>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</si>
  <si>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</si>
  <si>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</si>
  <si>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</si>
  <si>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</si>
  <si>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</si>
  <si>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</si>
  <si>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</si>
  <si>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</si>
  <si>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</si>
  <si>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</si>
  <si>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</si>
  <si>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</si>
  <si>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</si>
  <si>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1039-2022</t>
  </si>
  <si>
    <t>CONTRALORÍA GENERAL DEL MAGDALENA</t>
  </si>
  <si>
    <t>ESE HOSPITAL LOCAL DE SAN JOSÉ DE PUEBLO VIEJO</t>
  </si>
  <si>
    <t>ALLIANZ SEGUROS S.A.</t>
  </si>
  <si>
    <t>819.001.309-6</t>
  </si>
  <si>
    <t>0022747788/0 Y 0022971424/0</t>
  </si>
  <si>
    <t>JUICIOS CONTRA LA RESPONSABILIDAD FISCAL</t>
  </si>
  <si>
    <t>19 DE AGOSTO DE 2025</t>
  </si>
  <si>
    <t>13 DE AGOSTO DE 2025</t>
  </si>
  <si>
    <t>28 DE AGOSTO DE 2025</t>
  </si>
  <si>
    <t>2 de noviembre de 2021 (fecha de celebración del último contrato, sin embargo el detrimento venía configurándose por lo menos desde el 9 de abril de 2021)</t>
  </si>
  <si>
    <t>La Contraloría General del Magdalena inició el proceso de responsabilidad fiscal No. 1039-2022 a raíz del hallazgo fiscal 040/2022, que señaló presuntas irregularidades en la ESE Hospital Local de San José de Pueblo Viejo. La entidad fue acusada de una posible pérdida de recursos económicos por la supuesta contratación de un vehículo para actividades extramurales, el cual no habría prestado los servicios correspondientes. En total, se celebraron nueve contratos con este objeto, los cuales habrían generado un presunto detrimento patrimonial es de $63.800.000.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</si>
</sst>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A2" sqref="A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2" t="s">
        <v>4</v>
      </c>
      <c r="B1" s="42"/>
      <c r="C1" s="42"/>
    </row>
    <row r="2" spans="1:3" x14ac:dyDescent="0.35">
      <c r="A2" s="5" t="s">
        <v>5</v>
      </c>
      <c r="B2" s="37" t="s">
        <v>119</v>
      </c>
      <c r="C2" s="37"/>
    </row>
    <row r="3" spans="1:3" ht="15" customHeight="1" x14ac:dyDescent="0.35">
      <c r="A3" s="5" t="s">
        <v>6</v>
      </c>
      <c r="B3" s="40" t="s">
        <v>120</v>
      </c>
      <c r="C3" s="41"/>
    </row>
    <row r="4" spans="1:3" x14ac:dyDescent="0.35">
      <c r="A4" s="5" t="s">
        <v>7</v>
      </c>
      <c r="B4" s="38" t="s">
        <v>1</v>
      </c>
      <c r="C4" s="39"/>
    </row>
    <row r="5" spans="1:3" x14ac:dyDescent="0.35">
      <c r="A5" s="5" t="s">
        <v>8</v>
      </c>
      <c r="B5" s="43" t="s">
        <v>3</v>
      </c>
      <c r="C5" s="43"/>
    </row>
    <row r="6" spans="1:3" x14ac:dyDescent="0.35">
      <c r="A6" s="5" t="s">
        <v>9</v>
      </c>
      <c r="B6" s="44" t="s">
        <v>121</v>
      </c>
      <c r="C6" s="45"/>
    </row>
    <row r="7" spans="1:3" x14ac:dyDescent="0.35">
      <c r="A7" s="5" t="s">
        <v>10</v>
      </c>
      <c r="B7" s="46">
        <v>63800000</v>
      </c>
      <c r="C7" s="37"/>
    </row>
    <row r="8" spans="1:3" x14ac:dyDescent="0.35">
      <c r="A8" s="35" t="s">
        <v>11</v>
      </c>
      <c r="B8" s="37" t="s">
        <v>122</v>
      </c>
      <c r="C8" s="37"/>
    </row>
    <row r="9" spans="1:3" x14ac:dyDescent="0.35">
      <c r="A9" s="5" t="s">
        <v>12</v>
      </c>
      <c r="B9" s="47" t="s">
        <v>129</v>
      </c>
      <c r="C9" s="48"/>
    </row>
    <row r="10" spans="1:3" ht="51" customHeight="1" x14ac:dyDescent="0.35">
      <c r="A10" s="51" t="s">
        <v>13</v>
      </c>
      <c r="B10" s="52" t="s">
        <v>130</v>
      </c>
      <c r="C10" s="37"/>
    </row>
    <row r="11" spans="1:3" ht="44.25" customHeight="1" x14ac:dyDescent="0.35">
      <c r="A11" s="51"/>
      <c r="B11" s="37"/>
      <c r="C11" s="37"/>
    </row>
    <row r="12" spans="1:3" ht="41.25" customHeight="1" x14ac:dyDescent="0.35">
      <c r="A12" s="51"/>
      <c r="B12" s="37"/>
      <c r="C12" s="37"/>
    </row>
    <row r="13" spans="1:3" x14ac:dyDescent="0.35">
      <c r="A13" s="5" t="s">
        <v>14</v>
      </c>
      <c r="B13" s="37" t="s">
        <v>121</v>
      </c>
      <c r="C13" s="37"/>
    </row>
    <row r="14" spans="1:3" ht="17.25" customHeight="1" x14ac:dyDescent="0.35">
      <c r="A14" s="5" t="s">
        <v>15</v>
      </c>
      <c r="B14" s="53" t="s">
        <v>123</v>
      </c>
      <c r="C14" s="53"/>
    </row>
    <row r="15" spans="1:3" ht="15.75" customHeight="1" x14ac:dyDescent="0.35">
      <c r="A15" s="5" t="s">
        <v>16</v>
      </c>
      <c r="B15" s="53" t="s">
        <v>124</v>
      </c>
      <c r="C15" s="53"/>
    </row>
    <row r="16" spans="1:3" ht="33" customHeight="1" x14ac:dyDescent="0.35">
      <c r="A16" s="5" t="s">
        <v>17</v>
      </c>
      <c r="B16" s="47" t="s">
        <v>125</v>
      </c>
      <c r="C16" s="48"/>
    </row>
    <row r="17" spans="1:3" ht="18.75" customHeight="1" x14ac:dyDescent="0.35">
      <c r="A17" s="5" t="s">
        <v>18</v>
      </c>
      <c r="B17" s="49" t="s">
        <v>126</v>
      </c>
      <c r="C17" s="50"/>
    </row>
    <row r="18" spans="1:3" x14ac:dyDescent="0.35">
      <c r="A18" s="5" t="s">
        <v>19</v>
      </c>
      <c r="B18" s="49" t="s">
        <v>127</v>
      </c>
      <c r="C18" s="50"/>
    </row>
    <row r="19" spans="1:3" x14ac:dyDescent="0.35">
      <c r="A19" s="5" t="s">
        <v>20</v>
      </c>
      <c r="B19" s="37" t="s">
        <v>128</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31" zoomScale="90" zoomScaleNormal="90" workbookViewId="0">
      <selection activeCell="B10" sqref="B10:C10"/>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6" t="s">
        <v>21</v>
      </c>
      <c r="B1" s="56"/>
      <c r="C1" s="56"/>
    </row>
    <row r="2" spans="1:3" x14ac:dyDescent="0.35">
      <c r="A2" s="15" t="s">
        <v>22</v>
      </c>
      <c r="B2" s="57"/>
      <c r="C2" s="58"/>
    </row>
    <row r="3" spans="1:3" s="25" customFormat="1" x14ac:dyDescent="0.35">
      <c r="A3" s="5" t="s">
        <v>5</v>
      </c>
      <c r="B3" s="37" t="str">
        <f>'GENERALES NOTA 322'!B2:C2</f>
        <v>1039-2022</v>
      </c>
      <c r="C3" s="37"/>
    </row>
    <row r="4" spans="1:3" s="2" customFormat="1" ht="14.5" customHeight="1" x14ac:dyDescent="0.35">
      <c r="A4" s="5" t="s">
        <v>6</v>
      </c>
      <c r="B4" s="37" t="str">
        <f>'GENERALES NOTA 322'!B3:C3</f>
        <v>CONTRALORÍA GENERAL DEL MAGDALENA</v>
      </c>
      <c r="C4" s="37"/>
    </row>
    <row r="5" spans="1:3" s="2" customFormat="1" x14ac:dyDescent="0.35">
      <c r="A5" s="5" t="s">
        <v>9</v>
      </c>
      <c r="B5" s="37" t="str">
        <f>'GENERALES NOTA 322'!B6:C6</f>
        <v>ESE HOSPITAL LOCAL DE SAN JOSÉ DE PUEBLO VIEJO</v>
      </c>
      <c r="C5" s="37"/>
    </row>
    <row r="6" spans="1:3" s="2" customFormat="1" x14ac:dyDescent="0.35">
      <c r="A6" s="5" t="s">
        <v>10</v>
      </c>
      <c r="B6" s="59">
        <f>'GENERALES NOTA 322'!B7:C7</f>
        <v>63800000</v>
      </c>
      <c r="C6" s="59"/>
    </row>
    <row r="7" spans="1:3" s="2" customFormat="1" x14ac:dyDescent="0.35">
      <c r="A7" s="5" t="s">
        <v>11</v>
      </c>
      <c r="B7" s="37" t="str">
        <f>'GENERALES NOTA 322'!B8:C8</f>
        <v>ALLIANZ SEGUROS S.A.</v>
      </c>
      <c r="C7" s="37"/>
    </row>
    <row r="8" spans="1:3" x14ac:dyDescent="0.35">
      <c r="A8" s="12" t="s">
        <v>23</v>
      </c>
      <c r="B8" s="37"/>
      <c r="C8" s="37"/>
    </row>
    <row r="9" spans="1:3" x14ac:dyDescent="0.35">
      <c r="A9" s="12" t="s">
        <v>24</v>
      </c>
      <c r="B9" s="37"/>
      <c r="C9" s="37"/>
    </row>
    <row r="10" spans="1:3" x14ac:dyDescent="0.35">
      <c r="A10" s="12" t="s">
        <v>25</v>
      </c>
      <c r="B10" s="54">
        <v>1000000000</v>
      </c>
      <c r="C10" s="55"/>
    </row>
    <row r="11" spans="1:3" x14ac:dyDescent="0.35">
      <c r="A11" s="12" t="s">
        <v>26</v>
      </c>
      <c r="B11" s="40"/>
      <c r="C11" s="41"/>
    </row>
    <row r="12" spans="1:3" x14ac:dyDescent="0.35">
      <c r="A12" s="12" t="s">
        <v>27</v>
      </c>
      <c r="B12" s="37"/>
      <c r="C12" s="37"/>
    </row>
    <row r="13" spans="1:3" x14ac:dyDescent="0.35">
      <c r="A13" s="12" t="s">
        <v>28</v>
      </c>
      <c r="B13" s="37"/>
      <c r="C13" s="37"/>
    </row>
    <row r="14" spans="1:3" x14ac:dyDescent="0.35">
      <c r="A14" s="12" t="s">
        <v>29</v>
      </c>
      <c r="B14" s="37"/>
      <c r="C14" s="37"/>
    </row>
    <row r="15" spans="1:3" x14ac:dyDescent="0.35">
      <c r="A15" s="60" t="s">
        <v>30</v>
      </c>
      <c r="B15" s="37"/>
      <c r="C15" s="37"/>
    </row>
    <row r="16" spans="1:3" x14ac:dyDescent="0.35">
      <c r="A16" s="61"/>
      <c r="B16" s="8" t="s">
        <v>31</v>
      </c>
      <c r="C16" s="9" t="s">
        <v>32</v>
      </c>
    </row>
    <row r="17" spans="1:3" x14ac:dyDescent="0.35">
      <c r="A17" s="61"/>
      <c r="B17" s="10"/>
      <c r="C17" s="10"/>
    </row>
    <row r="18" spans="1:3" x14ac:dyDescent="0.35">
      <c r="A18" s="61"/>
      <c r="B18" s="10"/>
      <c r="C18" s="10"/>
    </row>
    <row r="19" spans="1:3" x14ac:dyDescent="0.35">
      <c r="A19" s="61"/>
      <c r="B19" s="10"/>
      <c r="C19" s="10"/>
    </row>
    <row r="20" spans="1:3" x14ac:dyDescent="0.35">
      <c r="A20" s="12" t="s">
        <v>33</v>
      </c>
      <c r="B20" s="37"/>
      <c r="C20" s="37"/>
    </row>
    <row r="21" spans="1:3" x14ac:dyDescent="0.35">
      <c r="A21" s="12" t="s">
        <v>34</v>
      </c>
      <c r="B21" s="40"/>
      <c r="C21" s="41"/>
    </row>
    <row r="22" spans="1:3" x14ac:dyDescent="0.35">
      <c r="A22" s="11" t="s">
        <v>35</v>
      </c>
      <c r="B22" s="37"/>
      <c r="C22" s="37"/>
    </row>
    <row r="23" spans="1:3" x14ac:dyDescent="0.35">
      <c r="A23" s="62" t="s">
        <v>36</v>
      </c>
      <c r="B23" s="62"/>
      <c r="C23" s="62"/>
    </row>
    <row r="24" spans="1:3" x14ac:dyDescent="0.35">
      <c r="A24" s="49" t="s">
        <v>37</v>
      </c>
      <c r="B24" s="50"/>
      <c r="C24" s="22"/>
    </row>
    <row r="25" spans="1:3" x14ac:dyDescent="0.35">
      <c r="A25" s="49" t="s">
        <v>38</v>
      </c>
      <c r="B25" s="50"/>
      <c r="C25" s="22"/>
    </row>
    <row r="26" spans="1:3" x14ac:dyDescent="0.35">
      <c r="A26" s="49" t="s">
        <v>39</v>
      </c>
      <c r="B26" s="50"/>
      <c r="C26" s="23"/>
    </row>
    <row r="27" spans="1:3" x14ac:dyDescent="0.35">
      <c r="A27" s="16" t="s">
        <v>40</v>
      </c>
      <c r="B27" s="17"/>
      <c r="C27" s="22"/>
    </row>
    <row r="28" spans="1:3" x14ac:dyDescent="0.35">
      <c r="A28" s="49" t="s">
        <v>41</v>
      </c>
      <c r="B28" s="50"/>
      <c r="C28" s="22"/>
    </row>
    <row r="29" spans="1:3" x14ac:dyDescent="0.35">
      <c r="A29" s="49" t="s">
        <v>42</v>
      </c>
      <c r="B29" s="50"/>
      <c r="C29" s="36"/>
    </row>
    <row r="30" spans="1:3" x14ac:dyDescent="0.35">
      <c r="A30" s="49" t="s">
        <v>43</v>
      </c>
      <c r="B30" s="50"/>
      <c r="C30" s="22"/>
    </row>
    <row r="31" spans="1:3" x14ac:dyDescent="0.35">
      <c r="A31" s="57" t="s">
        <v>44</v>
      </c>
      <c r="B31" s="58"/>
      <c r="C31" s="24"/>
    </row>
    <row r="32" spans="1:3" x14ac:dyDescent="0.35">
      <c r="A32" s="64" t="s">
        <v>45</v>
      </c>
      <c r="B32" s="64"/>
      <c r="C32" s="64"/>
    </row>
    <row r="33" spans="1:3" x14ac:dyDescent="0.35">
      <c r="A33" s="63" t="s">
        <v>46</v>
      </c>
      <c r="B33" s="63"/>
      <c r="C33" s="10"/>
    </row>
    <row r="34" spans="1:3" x14ac:dyDescent="0.35">
      <c r="A34" s="63" t="s">
        <v>47</v>
      </c>
      <c r="B34" s="63"/>
      <c r="C34" s="10"/>
    </row>
    <row r="35" spans="1:3" x14ac:dyDescent="0.35">
      <c r="A35" s="63" t="s">
        <v>48</v>
      </c>
      <c r="B35" s="63"/>
      <c r="C35" s="10"/>
    </row>
    <row r="36" spans="1:3" x14ac:dyDescent="0.35">
      <c r="A36" s="63" t="s">
        <v>49</v>
      </c>
      <c r="B36" s="63"/>
      <c r="C36" s="10"/>
    </row>
    <row r="37" spans="1:3" x14ac:dyDescent="0.35">
      <c r="A37" s="63" t="s">
        <v>50</v>
      </c>
      <c r="B37" s="63"/>
      <c r="C37" s="10"/>
    </row>
    <row r="38" spans="1:3" x14ac:dyDescent="0.35">
      <c r="A38" s="63" t="s">
        <v>51</v>
      </c>
      <c r="B38" s="63"/>
      <c r="C38" s="10"/>
    </row>
    <row r="39" spans="1:3" x14ac:dyDescent="0.35">
      <c r="A39" s="63" t="s">
        <v>52</v>
      </c>
      <c r="B39" s="63"/>
      <c r="C39" s="10"/>
    </row>
    <row r="40" spans="1:3" x14ac:dyDescent="0.35">
      <c r="A40" s="63" t="s">
        <v>53</v>
      </c>
      <c r="B40" s="63"/>
      <c r="C40" s="10"/>
    </row>
    <row r="41" spans="1:3" x14ac:dyDescent="0.35">
      <c r="A41" s="63" t="s">
        <v>54</v>
      </c>
      <c r="B41" s="63"/>
      <c r="C41" s="10"/>
    </row>
    <row r="42" spans="1:3" x14ac:dyDescent="0.35">
      <c r="A42" s="63" t="s">
        <v>55</v>
      </c>
      <c r="B42" s="63"/>
      <c r="C42" s="10"/>
    </row>
    <row r="43" spans="1:3" x14ac:dyDescent="0.35">
      <c r="A43" s="63" t="s">
        <v>56</v>
      </c>
      <c r="B43" s="63"/>
      <c r="C43" s="10"/>
    </row>
    <row r="44" spans="1:3" x14ac:dyDescent="0.35">
      <c r="A44" s="63" t="s">
        <v>57</v>
      </c>
      <c r="B44" s="63"/>
      <c r="C44" s="10"/>
    </row>
    <row r="45" spans="1:3" x14ac:dyDescent="0.35">
      <c r="A45" s="63" t="s">
        <v>58</v>
      </c>
      <c r="B45" s="63"/>
      <c r="C45" s="10"/>
    </row>
    <row r="46" spans="1:3" x14ac:dyDescent="0.35">
      <c r="A46" s="63" t="s">
        <v>59</v>
      </c>
      <c r="B46" s="63"/>
      <c r="C46" s="10"/>
    </row>
    <row r="47" spans="1:3" x14ac:dyDescent="0.35">
      <c r="A47" s="63" t="s">
        <v>60</v>
      </c>
      <c r="B47" s="63"/>
      <c r="C47" s="10"/>
    </row>
    <row r="48" spans="1:3" x14ac:dyDescent="0.35">
      <c r="A48" s="63" t="s">
        <v>61</v>
      </c>
      <c r="B48" s="63"/>
      <c r="C48" s="10"/>
    </row>
    <row r="49" spans="1:3" x14ac:dyDescent="0.35">
      <c r="A49" s="65"/>
      <c r="B49" s="65"/>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1" sqref="B11:C11"/>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2" t="s">
        <v>62</v>
      </c>
      <c r="B1" s="82"/>
      <c r="C1" s="82"/>
    </row>
    <row r="2" spans="1:6" x14ac:dyDescent="0.35">
      <c r="A2" s="27" t="s">
        <v>22</v>
      </c>
      <c r="B2" s="83">
        <f>'GENERALES NOTA 321'!B2:C2</f>
        <v>0</v>
      </c>
      <c r="C2" s="84"/>
    </row>
    <row r="3" spans="1:6" x14ac:dyDescent="0.35">
      <c r="A3" s="28" t="s">
        <v>5</v>
      </c>
      <c r="B3" s="68" t="str">
        <f>'GENERALES NOTA 322'!B2:C2</f>
        <v>1039-2022</v>
      </c>
      <c r="C3" s="69"/>
    </row>
    <row r="4" spans="1:6" s="2" customFormat="1" x14ac:dyDescent="0.35">
      <c r="A4" s="29" t="s">
        <v>6</v>
      </c>
      <c r="B4" s="67" t="str">
        <f>'GENERALES NOTA 322'!B3:C3</f>
        <v>CONTRALORÍA GENERAL DEL MAGDALENA</v>
      </c>
      <c r="C4" s="67"/>
    </row>
    <row r="5" spans="1:6" s="2" customFormat="1" x14ac:dyDescent="0.35">
      <c r="A5" s="29" t="s">
        <v>9</v>
      </c>
      <c r="B5" s="83" t="str">
        <f>'GENERALES NOTA 321'!B5:C5</f>
        <v>ESE HOSPITAL LOCAL DE SAN JOSÉ DE PUEBLO VIEJO</v>
      </c>
      <c r="C5" s="84"/>
    </row>
    <row r="6" spans="1:6" s="2" customFormat="1" x14ac:dyDescent="0.35">
      <c r="A6" s="5" t="s">
        <v>63</v>
      </c>
      <c r="B6" s="85">
        <f>'GENERALES NOTA 321'!B10:C10</f>
        <v>1000000000</v>
      </c>
      <c r="C6" s="86"/>
    </row>
    <row r="7" spans="1:6" s="2" customFormat="1" x14ac:dyDescent="0.35">
      <c r="A7" s="5" t="s">
        <v>10</v>
      </c>
      <c r="B7" s="81">
        <f>'GENERALES NOTA 322'!B7:C7</f>
        <v>63800000</v>
      </c>
      <c r="C7" s="81"/>
    </row>
    <row r="8" spans="1:6" s="2" customFormat="1" x14ac:dyDescent="0.35">
      <c r="A8" s="29" t="s">
        <v>11</v>
      </c>
      <c r="B8" s="67" t="str">
        <f>'GENERALES NOTA 322'!B8:C8</f>
        <v>ALLIANZ SEGUROS S.A.</v>
      </c>
      <c r="C8" s="67"/>
    </row>
    <row r="9" spans="1:6" ht="23.25" customHeight="1" x14ac:dyDescent="0.35">
      <c r="A9" s="30" t="s">
        <v>64</v>
      </c>
      <c r="B9" s="68" t="s">
        <v>65</v>
      </c>
      <c r="C9" s="69"/>
    </row>
    <row r="10" spans="1:6" ht="58" x14ac:dyDescent="0.35">
      <c r="A10" s="29" t="s">
        <v>66</v>
      </c>
      <c r="B10" s="70"/>
      <c r="C10" s="71"/>
      <c r="E10" t="s">
        <v>67</v>
      </c>
      <c r="F10" s="14">
        <v>0.7</v>
      </c>
    </row>
    <row r="11" spans="1:6" x14ac:dyDescent="0.35">
      <c r="A11" s="34" t="s">
        <v>68</v>
      </c>
      <c r="B11" s="72">
        <f>(B12-B14)*B13</f>
        <v>63800000</v>
      </c>
      <c r="C11" s="73"/>
      <c r="E11" t="s">
        <v>65</v>
      </c>
      <c r="F11" s="14">
        <v>0.3</v>
      </c>
    </row>
    <row r="12" spans="1:6" x14ac:dyDescent="0.35">
      <c r="A12" s="13" t="s">
        <v>69</v>
      </c>
      <c r="B12" s="76">
        <f>MIN(B6,B7)</f>
        <v>63800000</v>
      </c>
      <c r="C12" s="77"/>
      <c r="F12" s="14"/>
    </row>
    <row r="13" spans="1:6" x14ac:dyDescent="0.35">
      <c r="A13" s="30" t="s">
        <v>30</v>
      </c>
      <c r="B13" s="78">
        <v>1</v>
      </c>
      <c r="C13" s="78"/>
      <c r="F13" s="14"/>
    </row>
    <row r="14" spans="1:6" x14ac:dyDescent="0.35">
      <c r="A14" s="30" t="s">
        <v>70</v>
      </c>
      <c r="B14" s="79">
        <v>0</v>
      </c>
      <c r="C14" s="80"/>
      <c r="F14" s="14"/>
    </row>
    <row r="15" spans="1:6" x14ac:dyDescent="0.35">
      <c r="A15" s="33" t="s">
        <v>71</v>
      </c>
      <c r="B15" s="74">
        <f>IFERROR(B11*(VLOOKUP(B9,E10:F15,2,0)),16666)</f>
        <v>19140000</v>
      </c>
      <c r="C15" s="75"/>
    </row>
    <row r="16" spans="1:6" ht="180" customHeight="1" x14ac:dyDescent="0.35">
      <c r="A16" s="29" t="s">
        <v>72</v>
      </c>
      <c r="B16" s="68"/>
      <c r="C16" s="69"/>
    </row>
    <row r="17" spans="1:3" ht="87" x14ac:dyDescent="0.35">
      <c r="A17" s="29" t="s">
        <v>73</v>
      </c>
      <c r="B17" s="66"/>
      <c r="C17" s="66"/>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2" t="s">
        <v>62</v>
      </c>
      <c r="B1" s="82"/>
      <c r="C1" s="82"/>
    </row>
    <row r="2" spans="1:6" x14ac:dyDescent="0.35">
      <c r="A2" s="27" t="s">
        <v>22</v>
      </c>
      <c r="B2" s="83">
        <f>'GENERALES NOTA 321'!B2:C2</f>
        <v>0</v>
      </c>
      <c r="C2" s="84"/>
    </row>
    <row r="3" spans="1:6" x14ac:dyDescent="0.35">
      <c r="A3" s="28" t="s">
        <v>5</v>
      </c>
      <c r="B3" s="68" t="str">
        <f>'GENERALES NOTA 322'!B2:C2</f>
        <v>1039-2022</v>
      </c>
      <c r="C3" s="69"/>
    </row>
    <row r="4" spans="1:6" s="2" customFormat="1" x14ac:dyDescent="0.35">
      <c r="A4" s="29" t="s">
        <v>6</v>
      </c>
      <c r="B4" s="67" t="str">
        <f>'GENERALES NOTA 322'!B3:C3</f>
        <v>CONTRALORÍA GENERAL DEL MAGDALENA</v>
      </c>
      <c r="C4" s="67"/>
    </row>
    <row r="5" spans="1:6" s="2" customFormat="1" x14ac:dyDescent="0.35">
      <c r="A5" s="29" t="s">
        <v>9</v>
      </c>
      <c r="B5" s="83" t="str">
        <f>'GENERALES NOTA 321'!B5:C5</f>
        <v>ESE HOSPITAL LOCAL DE SAN JOSÉ DE PUEBLO VIEJO</v>
      </c>
      <c r="C5" s="84"/>
    </row>
    <row r="6" spans="1:6" s="2" customFormat="1" x14ac:dyDescent="0.35">
      <c r="A6" s="5" t="s">
        <v>63</v>
      </c>
      <c r="B6" s="85">
        <f>'GENERALES NOTA 321'!B10:C10</f>
        <v>1000000000</v>
      </c>
      <c r="C6" s="86"/>
    </row>
    <row r="7" spans="1:6" s="2" customFormat="1" x14ac:dyDescent="0.35">
      <c r="A7" s="5" t="s">
        <v>10</v>
      </c>
      <c r="B7" s="81">
        <f>'GENERALES NOTA 322'!B7:C7</f>
        <v>63800000</v>
      </c>
      <c r="C7" s="81"/>
    </row>
    <row r="8" spans="1:6" s="2" customFormat="1" x14ac:dyDescent="0.35">
      <c r="A8" s="29" t="s">
        <v>11</v>
      </c>
      <c r="B8" s="67" t="str">
        <f>'GENERALES NOTA 322'!B8:C8</f>
        <v>ALLIANZ SEGUROS S.A.</v>
      </c>
      <c r="C8" s="67"/>
    </row>
    <row r="9" spans="1:6" ht="23.25" customHeight="1" x14ac:dyDescent="0.35">
      <c r="A9" s="30" t="s">
        <v>64</v>
      </c>
      <c r="B9" s="68" t="s">
        <v>74</v>
      </c>
      <c r="C9" s="69"/>
    </row>
    <row r="10" spans="1:6" ht="58" x14ac:dyDescent="0.35">
      <c r="A10" s="29" t="s">
        <v>66</v>
      </c>
      <c r="B10" s="70"/>
      <c r="C10" s="71"/>
      <c r="E10" t="s">
        <v>67</v>
      </c>
      <c r="F10" s="14">
        <v>0.7</v>
      </c>
    </row>
    <row r="11" spans="1:6" x14ac:dyDescent="0.35">
      <c r="A11" s="34" t="s">
        <v>68</v>
      </c>
      <c r="B11" s="72">
        <f>(B12-B14)*B13</f>
        <v>63800000</v>
      </c>
      <c r="C11" s="73"/>
      <c r="E11" t="s">
        <v>65</v>
      </c>
      <c r="F11" s="14">
        <v>0.3</v>
      </c>
    </row>
    <row r="12" spans="1:6" x14ac:dyDescent="0.35">
      <c r="A12" s="13" t="s">
        <v>69</v>
      </c>
      <c r="B12" s="76">
        <f>MIN(B6,B7)</f>
        <v>63800000</v>
      </c>
      <c r="C12" s="77"/>
      <c r="F12" s="14"/>
    </row>
    <row r="13" spans="1:6" x14ac:dyDescent="0.35">
      <c r="A13" s="30" t="s">
        <v>30</v>
      </c>
      <c r="B13" s="78">
        <v>1</v>
      </c>
      <c r="C13" s="78"/>
      <c r="F13" s="14"/>
    </row>
    <row r="14" spans="1:6" x14ac:dyDescent="0.35">
      <c r="A14" s="30" t="s">
        <v>70</v>
      </c>
      <c r="B14" s="79">
        <v>0</v>
      </c>
      <c r="C14" s="79"/>
      <c r="F14" s="14"/>
    </row>
    <row r="15" spans="1:6" x14ac:dyDescent="0.35">
      <c r="A15" s="33" t="s">
        <v>71</v>
      </c>
      <c r="B15" s="74">
        <f>IFERROR(B11*(VLOOKUP(B9,E10:F15,2,0)),16666)</f>
        <v>16666</v>
      </c>
      <c r="C15" s="75"/>
    </row>
    <row r="16" spans="1:6" ht="180" customHeight="1" x14ac:dyDescent="0.35">
      <c r="A16" s="29" t="s">
        <v>72</v>
      </c>
      <c r="B16" s="68"/>
      <c r="C16" s="69"/>
    </row>
    <row r="17" spans="1:3" ht="87" x14ac:dyDescent="0.35">
      <c r="A17" s="29" t="s">
        <v>73</v>
      </c>
      <c r="B17" s="66"/>
      <c r="C17" s="66"/>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7" sqref="B17"/>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6" t="s">
        <v>75</v>
      </c>
      <c r="B1" s="56"/>
      <c r="C1" s="56"/>
    </row>
    <row r="2" spans="1:3" x14ac:dyDescent="0.35">
      <c r="A2" s="12" t="s">
        <v>22</v>
      </c>
      <c r="B2" s="49">
        <f>'GENERALES NOTA 321'!B2:C2</f>
        <v>0</v>
      </c>
      <c r="C2" s="50"/>
    </row>
    <row r="3" spans="1:3" x14ac:dyDescent="0.35">
      <c r="A3" s="26" t="s">
        <v>5</v>
      </c>
      <c r="B3" s="49" t="str">
        <f>'GENERALES NOTA 322'!B2:C2</f>
        <v>1039-2022</v>
      </c>
      <c r="C3" s="50"/>
    </row>
    <row r="4" spans="1:3" s="2" customFormat="1" x14ac:dyDescent="0.35">
      <c r="A4" s="5" t="s">
        <v>6</v>
      </c>
      <c r="B4" s="37" t="str">
        <f>'GENERALES NOTA 322'!B3:C3</f>
        <v>CONTRALORÍA GENERAL DEL MAGDALENA</v>
      </c>
      <c r="C4" s="37"/>
    </row>
    <row r="5" spans="1:3" s="2" customFormat="1" x14ac:dyDescent="0.35">
      <c r="A5" s="5" t="s">
        <v>9</v>
      </c>
      <c r="B5" s="49" t="str">
        <f>'IMPUTACIÓN- GENERALES NOTA 324 '!B5:C5</f>
        <v>ESE HOSPITAL LOCAL DE SAN JOSÉ DE PUEBLO VIEJO</v>
      </c>
      <c r="C5" s="50"/>
    </row>
    <row r="6" spans="1:3" s="2" customFormat="1" x14ac:dyDescent="0.35">
      <c r="A6" s="5" t="s">
        <v>10</v>
      </c>
      <c r="B6" s="37">
        <f>'GENERALES NOTA 322'!B7:C7</f>
        <v>63800000</v>
      </c>
      <c r="C6" s="37"/>
    </row>
    <row r="7" spans="1:3" s="2" customFormat="1" x14ac:dyDescent="0.35">
      <c r="A7" s="5" t="s">
        <v>11</v>
      </c>
      <c r="B7" s="37" t="str">
        <f>'GENERALES NOTA 322'!B8:C8</f>
        <v>ALLIANZ SEGUROS S.A.</v>
      </c>
      <c r="C7" s="37"/>
    </row>
    <row r="8" spans="1:3" x14ac:dyDescent="0.35">
      <c r="A8" s="13" t="s">
        <v>64</v>
      </c>
      <c r="B8" s="40"/>
      <c r="C8" s="41"/>
    </row>
    <row r="9" spans="1:3" x14ac:dyDescent="0.35">
      <c r="A9" s="13" t="s">
        <v>68</v>
      </c>
      <c r="B9" s="87"/>
      <c r="C9" s="87"/>
    </row>
    <row r="10" spans="1:3" x14ac:dyDescent="0.35">
      <c r="A10" s="13" t="s">
        <v>76</v>
      </c>
      <c r="B10" s="87"/>
      <c r="C10" s="87"/>
    </row>
    <row r="11" spans="1:3" ht="43.5" x14ac:dyDescent="0.35">
      <c r="A11" s="5" t="s">
        <v>77</v>
      </c>
      <c r="B11" s="37"/>
      <c r="C11" s="37"/>
    </row>
    <row r="12" spans="1:3" ht="43.5" x14ac:dyDescent="0.35">
      <c r="A12" s="5" t="s">
        <v>78</v>
      </c>
      <c r="B12" s="37"/>
      <c r="C12" s="37"/>
    </row>
    <row r="13" spans="1:3" x14ac:dyDescent="0.35">
      <c r="A13" s="5" t="s">
        <v>79</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8"/>
      <c r="C2" s="88"/>
      <c r="I2" t="s">
        <v>80</v>
      </c>
      <c r="N2" t="s">
        <v>74</v>
      </c>
    </row>
    <row r="3" spans="2:14" ht="15" customHeight="1" thickTop="1" thickBot="1" x14ac:dyDescent="0.4">
      <c r="B3" s="88" t="s">
        <v>81</v>
      </c>
      <c r="C3" s="88"/>
      <c r="I3" t="s">
        <v>65</v>
      </c>
      <c r="N3" t="s">
        <v>65</v>
      </c>
    </row>
    <row r="4" spans="2:14" ht="15" customHeight="1" thickTop="1" thickBot="1" x14ac:dyDescent="0.4">
      <c r="B4" s="18" t="s">
        <v>82</v>
      </c>
      <c r="C4" s="19"/>
      <c r="I4" t="s">
        <v>83</v>
      </c>
      <c r="N4" t="s">
        <v>67</v>
      </c>
    </row>
    <row r="5" spans="2:14" ht="15" customHeight="1" thickTop="1" thickBot="1" x14ac:dyDescent="0.4">
      <c r="B5" s="18" t="s">
        <v>84</v>
      </c>
      <c r="C5" s="19"/>
    </row>
    <row r="6" spans="2:14" ht="15" customHeight="1" thickTop="1" thickBot="1" x14ac:dyDescent="0.4">
      <c r="B6" s="18" t="s">
        <v>85</v>
      </c>
      <c r="C6" s="19"/>
    </row>
    <row r="7" spans="2:14" ht="44.5" thickTop="1" thickBot="1" x14ac:dyDescent="0.4">
      <c r="B7" s="18" t="s">
        <v>86</v>
      </c>
      <c r="C7" s="20"/>
    </row>
    <row r="8" spans="2:14" ht="30" thickTop="1" thickBot="1" x14ac:dyDescent="0.4">
      <c r="B8" s="18" t="s">
        <v>87</v>
      </c>
      <c r="C8" s="19"/>
    </row>
    <row r="9" spans="2:14" ht="44.5" thickTop="1" thickBot="1" x14ac:dyDescent="0.4">
      <c r="B9" s="18" t="s">
        <v>88</v>
      </c>
      <c r="C9" s="21"/>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89</v>
      </c>
      <c r="C1" s="7" t="s">
        <v>30</v>
      </c>
      <c r="D1" s="7" t="s">
        <v>34</v>
      </c>
      <c r="E1" s="3" t="s">
        <v>90</v>
      </c>
      <c r="F1" s="2" t="s">
        <v>67</v>
      </c>
      <c r="G1" s="4">
        <v>0</v>
      </c>
      <c r="H1" t="s">
        <v>91</v>
      </c>
      <c r="I1" t="s">
        <v>92</v>
      </c>
    </row>
    <row r="2" spans="1:9" x14ac:dyDescent="0.35">
      <c r="A2" t="s">
        <v>93</v>
      </c>
      <c r="B2" t="s">
        <v>94</v>
      </c>
      <c r="C2" t="s">
        <v>95</v>
      </c>
      <c r="D2" s="2" t="s">
        <v>96</v>
      </c>
      <c r="E2" s="1" t="s">
        <v>97</v>
      </c>
      <c r="F2" s="2" t="s">
        <v>74</v>
      </c>
      <c r="G2" s="4">
        <v>0.7</v>
      </c>
      <c r="H2" t="s">
        <v>98</v>
      </c>
      <c r="I2" t="s">
        <v>99</v>
      </c>
    </row>
    <row r="3" spans="1:9" x14ac:dyDescent="0.35">
      <c r="A3" t="s">
        <v>100</v>
      </c>
      <c r="C3" t="s">
        <v>101</v>
      </c>
      <c r="D3" s="2" t="s">
        <v>102</v>
      </c>
      <c r="E3" s="1" t="s">
        <v>103</v>
      </c>
      <c r="F3" s="2" t="s">
        <v>65</v>
      </c>
      <c r="G3" s="4">
        <v>0.3</v>
      </c>
      <c r="H3" t="s">
        <v>104</v>
      </c>
      <c r="I3" t="s">
        <v>105</v>
      </c>
    </row>
    <row r="4" spans="1:9" x14ac:dyDescent="0.35">
      <c r="A4" t="s">
        <v>106</v>
      </c>
      <c r="C4" t="s">
        <v>107</v>
      </c>
      <c r="E4" s="1" t="s">
        <v>108</v>
      </c>
      <c r="H4" t="s">
        <v>109</v>
      </c>
      <c r="I4" t="s">
        <v>110</v>
      </c>
    </row>
    <row r="5" spans="1:9" x14ac:dyDescent="0.35">
      <c r="A5" t="s">
        <v>111</v>
      </c>
      <c r="E5" s="1" t="s">
        <v>112</v>
      </c>
      <c r="H5" t="s">
        <v>113</v>
      </c>
      <c r="I5" t="s">
        <v>114</v>
      </c>
    </row>
    <row r="6" spans="1:9" x14ac:dyDescent="0.35">
      <c r="E6" s="1" t="s">
        <v>115</v>
      </c>
      <c r="I6" t="s">
        <v>116</v>
      </c>
    </row>
    <row r="7" spans="1:9" x14ac:dyDescent="0.35">
      <c r="E7" s="1" t="s">
        <v>117</v>
      </c>
    </row>
    <row r="8" spans="1:9" x14ac:dyDescent="0.3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Santiago Vernaza Ordóñez</cp:lastModifiedBy>
  <cp:revision/>
  <dcterms:created xsi:type="dcterms:W3CDTF">2020-12-07T14:41:17Z</dcterms:created>
  <dcterms:modified xsi:type="dcterms:W3CDTF">2025-08-20T17:59:22Z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