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codeName="ThisWorkbook"/>
  <mc:AlternateContent xmlns:mc="http://schemas.openxmlformats.org/markup-compatibility/2006">
    <mc:Choice Requires="x15">
      <x15ac:absPath xmlns:x15ac="http://schemas.microsoft.com/office/spreadsheetml/2010/11/ac" url="\\192.168.0.10\Litigios\Allianz\PA\PA\Allianz Vida\Willie Carvajal Prada Vs Allianz Vida (SF)\"/>
    </mc:Choice>
  </mc:AlternateContent>
  <xr:revisionPtr revIDLastSave="0" documentId="13_ncr:1_{0CE784D1-BA10-4209-9CB3-74D0CA0C387C}" xr6:coauthVersionLast="47" xr6:coauthVersionMax="47" xr10:uidLastSave="{00000000-0000-0000-0000-000000000000}"/>
  <bookViews>
    <workbookView xWindow="-110" yWindow="-110" windowWidth="19420" windowHeight="10300" firstSheet="3" activeTab="4" xr2:uid="{00000000-000D-0000-FFFF-FFFF00000000}"/>
  </bookViews>
  <sheets>
    <sheet name="GENERALES NOTA 322" sheetId="5" r:id="rId1"/>
    <sheet name="GENERALES NOTA 321" sheetId="10" r:id="rId2"/>
    <sheet name="GENERALES  NOTA 324 -478" sheetId="11" r:id="rId3"/>
    <sheet name="GENERALES NOTA 325" sheetId="14" r:id="rId4"/>
    <sheet name="CONCEPTO DE CONCILIACIÓN 330 " sheetId="17" r:id="rId5"/>
    <sheet name="CAMBIO DE CONTINGENCIA 423" sheetId="18" r:id="rId6"/>
    <sheet name="Hoja1" sheetId="15" state="hidden" r:id="rId7"/>
    <sheet name="Hoja2" sheetId="6" state="hidden" r:id="rId8"/>
  </sheets>
  <externalReferences>
    <externalReference r:id="rId9"/>
    <externalReference r:id="rId10"/>
    <externalReference r:id="rId11"/>
  </externalReferences>
  <definedNames>
    <definedName name="Posición">[1]Hoja1!$S$3:$S$4</definedName>
    <definedName name="Probabilidad">[1]Parametros!$A$3:$A$5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 i="17" l="1"/>
  <c r="B2" i="11" l="1"/>
  <c r="B16" i="18" l="1"/>
  <c r="B27" i="18" s="1"/>
  <c r="B8" i="18"/>
  <c r="G22" i="17"/>
  <c r="G24" i="17" s="1"/>
  <c r="H21" i="17"/>
  <c r="H23" i="17" s="1"/>
  <c r="H25" i="17" s="1"/>
  <c r="G21" i="17"/>
  <c r="G23" i="17" s="1"/>
  <c r="G25" i="17" s="1"/>
  <c r="F21" i="17"/>
  <c r="F23" i="17" s="1"/>
  <c r="F25" i="17" s="1"/>
  <c r="E21" i="17"/>
  <c r="E23" i="17" s="1"/>
  <c r="E25" i="17" s="1"/>
  <c r="D21" i="17"/>
  <c r="D23" i="17" s="1"/>
  <c r="D25" i="17" s="1"/>
  <c r="H20" i="17"/>
  <c r="H22" i="17" s="1"/>
  <c r="H24" i="17" s="1"/>
  <c r="G20" i="17"/>
  <c r="F20" i="17"/>
  <c r="F22" i="17" s="1"/>
  <c r="F24" i="17" s="1"/>
  <c r="E20" i="17"/>
  <c r="E22" i="17" s="1"/>
  <c r="E24" i="17" s="1"/>
  <c r="D20" i="17"/>
  <c r="D22" i="17" s="1"/>
  <c r="D24" i="17" s="1"/>
  <c r="B7" i="11"/>
  <c r="D34" i="5"/>
  <c r="D35" i="5"/>
  <c r="B7" i="18"/>
  <c r="B6" i="18"/>
  <c r="B5" i="18"/>
  <c r="B4" i="18"/>
  <c r="B3" i="18"/>
  <c r="B2" i="18"/>
  <c r="B7" i="17"/>
  <c r="B6" i="17"/>
  <c r="B5" i="17"/>
  <c r="B4" i="17"/>
  <c r="B3" i="17"/>
  <c r="B17" i="11"/>
  <c r="C11" i="11"/>
  <c r="C10" i="11"/>
  <c r="B7" i="10"/>
  <c r="B7" i="14"/>
  <c r="B6" i="14"/>
  <c r="B5" i="14"/>
  <c r="B4" i="14"/>
  <c r="B3" i="14"/>
  <c r="B2" i="14"/>
  <c r="B15" i="5"/>
  <c r="B8" i="11" s="1"/>
  <c r="B4" i="10"/>
  <c r="B4" i="11" s="1"/>
  <c r="B5" i="10"/>
  <c r="B5" i="11" s="1"/>
  <c r="B6" i="10"/>
  <c r="B6" i="11" s="1"/>
  <c r="B3" i="10"/>
  <c r="B3" i="11" s="1"/>
  <c r="B28" i="11" l="1"/>
</calcChain>
</file>

<file path=xl/sharedStrings.xml><?xml version="1.0" encoding="utf-8"?>
<sst xmlns="http://schemas.openxmlformats.org/spreadsheetml/2006/main" count="318" uniqueCount="204">
  <si>
    <t>Juzgado</t>
  </si>
  <si>
    <t xml:space="preserve">Demandante </t>
  </si>
  <si>
    <t>Radicado(23 digitos)</t>
  </si>
  <si>
    <t xml:space="preserve">Situcion Laboral </t>
  </si>
  <si>
    <t xml:space="preserve">% DE PARTICIPACION </t>
  </si>
  <si>
    <t>MOTIVO DE LA DEMANDA</t>
  </si>
  <si>
    <t xml:space="preserve">Nuevos reclamantes </t>
  </si>
  <si>
    <t>Respuesta extemporanea</t>
  </si>
  <si>
    <t xml:space="preserve">Objetado por la Compañía </t>
  </si>
  <si>
    <t>Pretensiones elevadas- reclamación Compañía</t>
  </si>
  <si>
    <t>Ofrecimiento muy bajo-reclamación Compañía</t>
  </si>
  <si>
    <t xml:space="preserve">Vida/RC medica- aviso de siniestro sin tramite </t>
  </si>
  <si>
    <t xml:space="preserve">Sin reclamación previa </t>
  </si>
  <si>
    <t>REASEGURO</t>
  </si>
  <si>
    <t>SINIESTRO - APLICATIVO</t>
  </si>
  <si>
    <t>PÓLIZA</t>
  </si>
  <si>
    <t>AMPARO A AFECTAR</t>
  </si>
  <si>
    <t xml:space="preserve">VIGENCIA </t>
  </si>
  <si>
    <t xml:space="preserve">SINIESTRO DENTRO DE LA VIGENCIA? </t>
  </si>
  <si>
    <t>CARTERA A DÍA</t>
  </si>
  <si>
    <t>COASEGURO</t>
  </si>
  <si>
    <t>SI</t>
  </si>
  <si>
    <t>NO</t>
  </si>
  <si>
    <t xml:space="preserve">• La responsabilidad de la aseguradora se encuentra limitada al valor de la suma asegurada.
</t>
  </si>
  <si>
    <t>• La cobertura otorgada por la póliza se circunscribe a los términos de su clausulado.</t>
  </si>
  <si>
    <t>OFRECIENTO VALOR</t>
  </si>
  <si>
    <t xml:space="preserve">ASEGURADORAS  </t>
  </si>
  <si>
    <t>REMISION DE ANTECEDENTES - ABOGADO INTERNO-</t>
  </si>
  <si>
    <t>SOLICITUD DE ANTECEDENTES -ABOGADO EXTERNO-</t>
  </si>
  <si>
    <t>INFORME INICIAL-ABOGADO EXTERNO-</t>
  </si>
  <si>
    <t>Clasificación Contingencia</t>
  </si>
  <si>
    <t>Concepto del Abogado sobre la Contingencia:(Se debe indicar las razones por las cuales se considera que el proceso es Eventual Remoto o Probable.)</t>
  </si>
  <si>
    <t>Valor de las pretensiones totales de la demanda (en pesos no en SMMLV)</t>
  </si>
  <si>
    <t>Perjuicios reclamados  (en pesos no en SMMLV)</t>
  </si>
  <si>
    <t>Patrimoniales</t>
  </si>
  <si>
    <t>Lucro Cesante</t>
  </si>
  <si>
    <t>Daño Emergente</t>
  </si>
  <si>
    <t>Extrapatrimoniales</t>
  </si>
  <si>
    <t>Valor Contingencia: ( en pesos). Cuanto vale perder o negociar el caso por un valor que debe estar dentro del valor asegurado( con criterios jurisprudenciales)</t>
  </si>
  <si>
    <t>VALOR CONTINGENCIA</t>
  </si>
  <si>
    <t>Observaciones sobre el valor de la contingencia: (Se debe explicar como se aterrizaron las pretensiones.)</t>
  </si>
  <si>
    <t>Defensa de la Aseguradora: (Enumerar y enunciar las excepciones propuestas demanda y/o llamamiento )</t>
  </si>
  <si>
    <t>INFORME ABOGADO INTERNO</t>
  </si>
  <si>
    <t>REMOTO</t>
  </si>
  <si>
    <t>EVENTUAL</t>
  </si>
  <si>
    <t>PROBABLE</t>
  </si>
  <si>
    <t>MODALIDAD</t>
  </si>
  <si>
    <t>CLASE DE REASEGURO</t>
  </si>
  <si>
    <t>FACULTATIVO</t>
  </si>
  <si>
    <t>AUTOMATICO</t>
  </si>
  <si>
    <t>EXCEPCIONES PROPUESTAS COMPAÑÍA</t>
  </si>
  <si>
    <t>OCURRENCIA</t>
  </si>
  <si>
    <t>CLAIMS MADE</t>
  </si>
  <si>
    <t>SUNSET</t>
  </si>
  <si>
    <t>DESCUBREMIENTO</t>
  </si>
  <si>
    <t>CEDIDO</t>
  </si>
  <si>
    <t>ACEPTADO</t>
  </si>
  <si>
    <t>PROPIO</t>
  </si>
  <si>
    <t>OFRECIENTO PREVIO?</t>
  </si>
  <si>
    <t xml:space="preserve">INFORME AJUSTADOR </t>
  </si>
  <si>
    <t>VALOR ASEGURADO</t>
  </si>
  <si>
    <t xml:space="preserve">Ocupado-trabajador cuenta ajena </t>
  </si>
  <si>
    <t>Ocupado - Autonomo</t>
  </si>
  <si>
    <t xml:space="preserve">Tareas del hogar </t>
  </si>
  <si>
    <t>Pendiente acceder al mercado laboral -pedir a nino</t>
  </si>
  <si>
    <t>Acompañante motorista</t>
  </si>
  <si>
    <t xml:space="preserve">Ciclista </t>
  </si>
  <si>
    <t>Cliclista vehículo</t>
  </si>
  <si>
    <t xml:space="preserve">Motociclista </t>
  </si>
  <si>
    <t>Ocupante vehículo</t>
  </si>
  <si>
    <t>Pasajero servicio publico</t>
  </si>
  <si>
    <t>OBJECION -Marque con una (x)</t>
  </si>
  <si>
    <t xml:space="preserve">Agravación del estado del riesgo </t>
  </si>
  <si>
    <t>Cobertura agotada</t>
  </si>
  <si>
    <t>Exclusión de la póliza</t>
  </si>
  <si>
    <t xml:space="preserve">Falta de interés asegurable </t>
  </si>
  <si>
    <t xml:space="preserve">Mora en la prima </t>
  </si>
  <si>
    <t>• Exclusiones  de confomidad a la Póliza, especifique cual:</t>
  </si>
  <si>
    <t>No demostración de ocurrencia y cuantía</t>
  </si>
  <si>
    <t xml:space="preserve">Sin prueba de responsabilidad </t>
  </si>
  <si>
    <t xml:space="preserve">Perdida inferior al deducible </t>
  </si>
  <si>
    <t xml:space="preserve">Prexistencia </t>
  </si>
  <si>
    <t xml:space="preserve">Reticencia </t>
  </si>
  <si>
    <t xml:space="preserve">Prescripción </t>
  </si>
  <si>
    <t xml:space="preserve">Póliza no vigente </t>
  </si>
  <si>
    <t xml:space="preserve">Responsabilidad del tercero </t>
  </si>
  <si>
    <t xml:space="preserve">Incumplimiento de garantías </t>
  </si>
  <si>
    <t xml:space="preserve">Siniestro fuera de vigencia de la póliza </t>
  </si>
  <si>
    <t>OTRA:</t>
  </si>
  <si>
    <t>Otras</t>
  </si>
  <si>
    <t>Reserva propuesta</t>
  </si>
  <si>
    <t>DAÑOS MATERIALES</t>
  </si>
  <si>
    <t>Demandado</t>
  </si>
  <si>
    <t>Tipo de vinculacion compañía</t>
  </si>
  <si>
    <t>DEMANDA DIRECTA</t>
  </si>
  <si>
    <t>Daño moral</t>
  </si>
  <si>
    <t>Daño a la salud</t>
  </si>
  <si>
    <t>Daño a la Salud que podría interpretarse como daño a la vida de relación</t>
  </si>
  <si>
    <t>OTROS</t>
  </si>
  <si>
    <t>DEDUCIBLE</t>
  </si>
  <si>
    <t>CONTINGENCIA</t>
  </si>
  <si>
    <t xml:space="preserve">SI </t>
  </si>
  <si>
    <t>COASEGURO RETENCION ALLIANZ (%)</t>
  </si>
  <si>
    <t>PROBABLE GENERALES</t>
  </si>
  <si>
    <t>EVENTUAL GENERALES</t>
  </si>
  <si>
    <t>PROBABLE RC MEDICA</t>
  </si>
  <si>
    <t>EVENTUAL RC MEDICA</t>
  </si>
  <si>
    <t>PROBABLE AVIACION,SALUD,VIDA</t>
  </si>
  <si>
    <t>EVENTUAL AVIACION,SALUD,VIDA</t>
  </si>
  <si>
    <t>JUZGADO</t>
  </si>
  <si>
    <t>LLAMADA EN GARANTIA</t>
  </si>
  <si>
    <t>CONCURRENCIA</t>
  </si>
  <si>
    <t xml:space="preserve">SUMA SOLICITADA </t>
  </si>
  <si>
    <t xml:space="preserve">CONTINGENCIA ACTUAL </t>
  </si>
  <si>
    <t xml:space="preserve">CAMBIO DE CONTINGENCIA </t>
  </si>
  <si>
    <t>COMENTARIO OUT</t>
  </si>
  <si>
    <t>AUTORIZACION COMPAÑÍA SUMA</t>
  </si>
  <si>
    <t xml:space="preserve">AUTORIZACION COMPAÑÍA COMENTARIOS </t>
  </si>
  <si>
    <t xml:space="preserve">CONCEPTO DE CONCILIACIÓN 330 </t>
  </si>
  <si>
    <t>CAMBIO CONTINGENCIA PJ</t>
  </si>
  <si>
    <t>RADICADO(23 DIGITOS)</t>
  </si>
  <si>
    <t>DEMANDADO</t>
  </si>
  <si>
    <t xml:space="preserve">DEMANDANTE </t>
  </si>
  <si>
    <t>TIPO DE VINCULACION COMPAÑÍA</t>
  </si>
  <si>
    <t>NOMBRE DE LESIONADO O MUERTO (S)</t>
  </si>
  <si>
    <t>FECHA DE LOS HECHOS</t>
  </si>
  <si>
    <t>FECHA DE SOLICITUD AUDIENCIA PREJUDICIAL</t>
  </si>
  <si>
    <t>FECHA DE AUDIENCIA PREJUDICIAL</t>
  </si>
  <si>
    <t>VALOR DE LAS PRETENSIONES TOTALES DE LA DEMANDA (EN PESOS NO EN SMMLV)</t>
  </si>
  <si>
    <t>PERJUICIOS RECLAMADOS  (EN PESOS NO EN SMMLV)</t>
  </si>
  <si>
    <t>ASEGURADO</t>
  </si>
  <si>
    <t>NIT ASEGURADO</t>
  </si>
  <si>
    <t xml:space="preserve">NO. PÓLIZA VINCULADA (LAS QUE SE NECESITE SOLICITAR). </t>
  </si>
  <si>
    <t>FECHA DE ASIGNACIÓN</t>
  </si>
  <si>
    <t>FECHA DE NOTIFICACIÓN</t>
  </si>
  <si>
    <t xml:space="preserve">FECHA DE CONTESTACION </t>
  </si>
  <si>
    <r>
      <t xml:space="preserve">BREVE RESUMEN DE LOS HECHOS : </t>
    </r>
    <r>
      <rPr>
        <sz val="11"/>
        <color theme="1"/>
        <rFont val="Calibri"/>
        <family val="2"/>
        <scheme val="minor"/>
      </rPr>
      <t>Establecer las circunstancias de tiempo, modo y lugar,  de ser el caso nombrar  los lesionados (pcl-entidad que emite la pcl- días de incapacidad, lesiones) y muertos. Procurar no transcribir los hechos de la demanda, este espacio tiene como finalidad mostrar un panorama de los hechos.</t>
    </r>
  </si>
  <si>
    <t xml:space="preserve">PROBABLE </t>
  </si>
  <si>
    <t xml:space="preserve">EVENTUAL </t>
  </si>
  <si>
    <t>COMENTARIOS CLASIFICACIÓN Y VALOR CONTINGENCIA</t>
  </si>
  <si>
    <t>RESERVA 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</si>
  <si>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</si>
  <si>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</si>
  <si>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</si>
  <si>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</si>
  <si>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</si>
  <si>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 xml:space="preserve">COMENTARIOS CAMBIO DE CONTINGENCIA </t>
  </si>
  <si>
    <t xml:space="preserve">ACTUALIZACION DE CONTINGENCIA  </t>
  </si>
  <si>
    <t xml:space="preserve">COMENTARIO Y MOTIVO DE ACTUALIZACION DE CONTINGENCIA </t>
  </si>
  <si>
    <t>COMENTARIOS ABOGADO EXTERNO</t>
  </si>
  <si>
    <t>Descripción</t>
  </si>
  <si>
    <t>Diferencia entre la declaración del asegurado y el tercero; Asegurado no brinda información o se niega a entrevista; Reclamación  originada en supuestos accidentes sin testigos ni reportes; Incendio elementos de alta cuantía  o sucedido en circustancias extrañas; Hurto de articulos de alto costos debido a incineración de la propiedad, vehiuclo o bien; Lesiones y daños materiales sin acreditación y/o soporte.</t>
  </si>
  <si>
    <t xml:space="preserve">Procesos judiciales llevados a cabo en distintas ciudades con los mismos demandantes. </t>
  </si>
  <si>
    <t xml:space="preserve">Demandantes con vínculos consanguineos, de afinidad y/o amistad con el asegurado. </t>
  </si>
  <si>
    <t xml:space="preserve">Prima contratada alta comparada con los ingresos reales del asegurado; Valor del aseguro excesivo o con valor que supera lo devegado por el asegurado. </t>
  </si>
  <si>
    <t>Lesiones y/o afectaciones del asegurado preexistentes.</t>
  </si>
  <si>
    <t xml:space="preserve"> Múltiples reclamos por la misma pérdida y similar.</t>
  </si>
  <si>
    <t>Múltiples aseguramientos del mismo tipo.</t>
  </si>
  <si>
    <r>
      <rPr>
        <b/>
        <sz val="10"/>
        <color theme="1"/>
        <rFont val="Century Gothic"/>
        <family val="2"/>
      </rPr>
      <t>PJ</t>
    </r>
    <r>
      <rPr>
        <sz val="10"/>
        <color theme="1"/>
        <rFont val="Century Gothic"/>
        <family val="2"/>
      </rPr>
      <t xml:space="preserve"> - Exageración pretensiones materiales (lucro cesante y daño emergente).</t>
    </r>
  </si>
  <si>
    <r>
      <rPr>
        <b/>
        <sz val="10"/>
        <color theme="1"/>
        <rFont val="Century Gothic"/>
        <family val="2"/>
      </rPr>
      <t xml:space="preserve">PJ </t>
    </r>
    <r>
      <rPr>
        <sz val="10"/>
        <color theme="1"/>
        <rFont val="Century Gothic"/>
        <family val="2"/>
      </rPr>
      <t>- Lesiones/circunstancias sin relación o inconsistentes con los hechos demandados.</t>
    </r>
  </si>
  <si>
    <r>
      <rPr>
        <b/>
        <sz val="10"/>
        <color theme="1"/>
        <rFont val="Century Gothic"/>
        <family val="2"/>
      </rPr>
      <t xml:space="preserve">PJ </t>
    </r>
    <r>
      <rPr>
        <sz val="10"/>
        <color theme="1"/>
        <rFont val="Century Gothic"/>
        <family val="2"/>
      </rPr>
      <t>- Soportes de asegurados/terceros demandantes adulterados.</t>
    </r>
  </si>
  <si>
    <r>
      <rPr>
        <b/>
        <sz val="10"/>
        <color theme="1"/>
        <rFont val="Century Gothic"/>
        <family val="2"/>
      </rPr>
      <t xml:space="preserve">PJ </t>
    </r>
    <r>
      <rPr>
        <sz val="10"/>
        <color theme="1"/>
        <rFont val="Century Gothic"/>
        <family val="2"/>
      </rPr>
      <t>- Demandantes involucrados en otros siniestros y procesos judiciales.</t>
    </r>
  </si>
  <si>
    <r>
      <rPr>
        <b/>
        <sz val="10"/>
        <color theme="1"/>
        <rFont val="Century Gothic"/>
        <family val="2"/>
      </rPr>
      <t>PJ</t>
    </r>
    <r>
      <rPr>
        <sz val="10"/>
        <color theme="1"/>
        <rFont val="Century Gothic"/>
        <family val="2"/>
      </rPr>
      <t xml:space="preserve"> - Víctima involucrada en fraudes anteriores .</t>
    </r>
  </si>
  <si>
    <r>
      <rPr>
        <b/>
        <sz val="10"/>
        <color theme="1"/>
        <rFont val="Century Gothic"/>
        <family val="2"/>
      </rPr>
      <t>PJ</t>
    </r>
    <r>
      <rPr>
        <sz val="10"/>
        <color theme="1"/>
        <rFont val="Century Gothic"/>
        <family val="2"/>
      </rPr>
      <t xml:space="preserve"> - Relación/parentesco entre asegurado y tercero afectado.</t>
    </r>
  </si>
  <si>
    <r>
      <rPr>
        <b/>
        <sz val="10"/>
        <color theme="1"/>
        <rFont val="Century Gothic"/>
        <family val="2"/>
      </rPr>
      <t xml:space="preserve">PJ </t>
    </r>
    <r>
      <rPr>
        <sz val="10"/>
        <color theme="1"/>
        <rFont val="Century Gothic"/>
        <family val="2"/>
      </rPr>
      <t>- Sumas elevadas aseguradas con respecto a la ocupación desarrollada del asegurado.</t>
    </r>
  </si>
  <si>
    <r>
      <rPr>
        <b/>
        <sz val="10"/>
        <color theme="1"/>
        <rFont val="Century Gothic"/>
        <family val="2"/>
      </rPr>
      <t xml:space="preserve">PJ </t>
    </r>
    <r>
      <rPr>
        <sz val="10"/>
        <color theme="1"/>
        <rFont val="Century Gothic"/>
        <family val="2"/>
      </rPr>
      <t>- Reticencia</t>
    </r>
  </si>
  <si>
    <r>
      <rPr>
        <b/>
        <sz val="10"/>
        <color theme="1"/>
        <rFont val="Century Gothic"/>
        <family val="2"/>
      </rPr>
      <t>PJ</t>
    </r>
    <r>
      <rPr>
        <sz val="10"/>
        <color theme="1"/>
        <rFont val="Century Gothic"/>
        <family val="2"/>
      </rPr>
      <t xml:space="preserve"> - Reclamaciones presentadas durante la misma vigencia de la póliza por cisrcunsatancias similares. </t>
    </r>
  </si>
  <si>
    <r>
      <rPr>
        <b/>
        <sz val="10"/>
        <color theme="1"/>
        <rFont val="Century Gothic"/>
        <family val="2"/>
      </rPr>
      <t>PJ</t>
    </r>
    <r>
      <rPr>
        <sz val="10"/>
        <color theme="1"/>
        <rFont val="Century Gothic"/>
        <family val="2"/>
      </rPr>
      <t xml:space="preserve"> - El asegurado tiene más de un seguro de vida en la misma o con otras compañías.</t>
    </r>
  </si>
  <si>
    <t>ANTIFRAUDE</t>
  </si>
  <si>
    <t>SI / NO</t>
  </si>
  <si>
    <t xml:space="preserve">En caso de ser afirmativo, explicar: </t>
  </si>
  <si>
    <t>Validar si en proceso se presentan alguna de las siguientes situaciones :</t>
  </si>
  <si>
    <t>Diferencia entre el lucro cesante y daño emergente pretendidos por los demandantes en el proceso judicial Vs tasacion objetivada.</t>
  </si>
  <si>
    <t>Documentos falsos aportados como pruabas; Vehículos con daños severos y no reportan lesionados; Médico de terceros (especializado), también está involucrado en otros diagnósticos;  ITP Irregularidad en el proceso de calificación; Diagnósticos médicos sin el debido sustento.</t>
  </si>
  <si>
    <t>2024147516</t>
  </si>
  <si>
    <t>SUPERINTENDENCIA FINANCIERA</t>
  </si>
  <si>
    <t>WILLIE CARVAJAL PRADA</t>
  </si>
  <si>
    <t>ALLIANZ SEGUROS DE VIDA S.A. Y RCI COLOMBIA SA COMPAÑÍA DE FINANCIAMIENTO</t>
  </si>
  <si>
    <t>N/A</t>
  </si>
  <si>
    <t>12 DE SEPTIEMBRE DE 2024</t>
  </si>
  <si>
    <t xml:space="preserve">1. El señor Willie Carvajal Prada suscribió Póliza de Vida #23300432 con Allianz Seguros de Vida S.A., Con ocasión al crédito adquirido con RCI.
2. El señor Willie Carvajal Prada  fue calificado por el Tribunal Medico Laboral de Revisión Militar y Policial con una PCL del 52,49%. 
3. El 16 de septiembre de 2024 el señor Willie Carvajal Prada presentó aviso de siniestro a la aseguradora. 
4. El 19 de septiembre de 2024 la aseguradora objeta la solicitud indemnizatoria por Reticencia. </t>
  </si>
  <si>
    <t>#23300432</t>
  </si>
  <si>
    <t>29 DE OCTUBRE DE 2024</t>
  </si>
  <si>
    <t>24 DE OCTUBRE DE 2024</t>
  </si>
  <si>
    <t>27 DE NOVIEMBRE DE 2024</t>
  </si>
  <si>
    <t>Incapacidad Total y Permanente</t>
  </si>
  <si>
    <t>RADICADO (23 DÍGITOS)</t>
  </si>
  <si>
    <t>DEMANDANTE</t>
  </si>
  <si>
    <t xml:space="preserve">TIPO DE VINCULACIÓN COMPAÑÍA </t>
  </si>
  <si>
    <r>
      <t xml:space="preserve">SINIESTRO </t>
    </r>
    <r>
      <rPr>
        <sz val="11"/>
        <color theme="1"/>
        <rFont val="Calibri"/>
        <family val="2"/>
        <scheme val="minor"/>
      </rPr>
      <t>144202581</t>
    </r>
    <r>
      <rPr>
        <b/>
        <sz val="11"/>
        <color theme="1"/>
        <rFont val="Calibri"/>
        <family val="2"/>
        <scheme val="minor"/>
      </rPr>
      <t xml:space="preserve">  - APLICATIVO </t>
    </r>
    <r>
      <rPr>
        <sz val="11"/>
        <color theme="1"/>
        <rFont val="Calibri"/>
        <family val="2"/>
        <scheme val="minor"/>
      </rPr>
      <t>214447</t>
    </r>
  </si>
  <si>
    <t>23300432 / 0</t>
  </si>
  <si>
    <t>Sin deducible</t>
  </si>
  <si>
    <t>Desde el 14/08/2023 hasta 14/08/2025</t>
  </si>
  <si>
    <t>X</t>
  </si>
  <si>
    <t xml:space="preserve">• Disminución de la suma asegurada por pago de indemnizaciones con cargo a la PÓLIZA ALIANZ VIDA - DEUDORES No. 23300432.
</t>
  </si>
  <si>
    <t>• Prescripción de las acciones derivadas del contrato de seguros.</t>
  </si>
  <si>
    <t xml:space="preserve">• No existe póliza vigente para la fecha de la primera reclamacion </t>
  </si>
  <si>
    <t xml:space="preserve">• Deducible a cargo del asegurado.
</t>
  </si>
  <si>
    <t>N/A - Sin deducible.</t>
  </si>
  <si>
    <t>X - No declaración estador real del riesgo.</t>
  </si>
  <si>
    <t xml:space="preserve">Inicialmente la contingencia se califica Eventual por cuanto estamos sujetos al debate probatorio respecto a lo siguiente: 
Si bien dentro de la defensa de la compañía se está alegando reticencia lo que conlleva a la Nulidad del contrato de seguro, por las preexistencias, es de suma importancia contar con los siguientes soportes: 
a. Es muy importante acreditar dentro del proceso la entrega física por escrito de la caratula y las condiciones particulares y generales de la Póliza al demandante en aras de soportar que el asegurado tenía conocimiento de las condiciones de los amparos y las exclusiones de la Póliza de lo contrario la Superintendencia Financiera tendrá por no escritas las exclusiones dado que no le fueron informadas al asegurado.
b. Se debe probar que se cumplió con el deber de información conforme lo establecido en la ley 1328 de 2009 respecto de la suscripción y tramite de la póliza de seguro. Teniendo en cuenta los deberes profesionales de la aseguradora, de lo contrario la Super concluirá que existe un incumplimiento de las obligaciones de la aseguradora de suministrar información comprensible y publicidad, transparente, clara, veraz y oportuno acerca del producto ofrecido. Vulnerando el principio de debida diligencia e información.    
c. De revisarse el tema de preexistencias aludidas por la compañía para sustentar la objeción estamos sujetos a la interpretación y valoración de la Superintendencia respecto a si esas patologías generan o no la Nulidad alegada.
d. La aseguradora tiene la carga probatoria de demostrar que los antecedentes de salud preexistentes, la omisión o inexactitud en la declaración de asegurabilidad conlleva a la nulidad del contrato a la que hace referencia el artículo 1058 del Código de Comercio.
e. La aseguradora tiene la carga probatoria de probar que de haber conocido esos antecedentes de salud la hubiese retraído de celebrar el contrato, o inducido a estipular condiciones más onerosas.
f. Conforme a la condición, establecida en el Artículo 1058 del Código de Comercio la entidad aseguradora debe acreditar cuál hubiera sido el actuar de la compañía si se hubiese conocido el real estado de salud de la asegurada.
g.  Así mismo no se puede desconocer que de conformidad con la Jurisprudencia el dictamen que expide el regimen especial, en este caso el TRIBUNAL MEDICO LABORAL DE REVISIÓN MILITAR Y POLICIAL es valido. 
</t>
  </si>
  <si>
    <t>La contingencia es por el valor asegurado para el amparo de ITP $91.300.000 conforme a las condiciones del contrato de seguro, siendo este el valor de exposición para la compañía.</t>
  </si>
  <si>
    <t>A. EXCEPCIÓN: FALTA DE LEGITIMACIÓN EN LA CAUSA POR ACTIVA DEL SEÑOR WILLIE CARVAJAL PRADA, TODA VEZ QUE NO ES EL BENEFICIARIO DEL CONTRATO DE SEGURO.
B.EXCEPCIÓN: NULIDAD RELATIVA DEL CONTRATO DE SEGURO, POR EXISTIR INEXACTITUD Y RETICENCIA POR PARTE DEL ASEGURADO AL MOMENTO DE INGRESAR A LA PÓLIZA. 
C. EXCEPCIÓN: FALTA DE UNO DE LOS ELEMENTOS ESENCIALES DEL SEGURO: EL RIESGO ASEGURABLE. - RIESGO INEXISTENTE.
D. EXCEPCIÓN: EL CONTRATO DE SEGURO EXPEDIDO POR ALLIANZ SEGUROS DE VIDA S.A., NO AMPARA LA INCAPACIDAD PERMANENTE PARCIAL EN ESE SENTIDO HAY UNA AUSENCIA DE COBERTURA POR INEXISTENCIA DE SINIESTRO. 
E. EXCEPCIÓN: ALLIANZ SEGUROS DE VIDA S.A., NO ESTÁ OBLIGADA A INDEMNIZAR AL DEMANDANTE POR ACCIDENTES OCURRIDOS CON ANTERIORIDAD A LA FECHA DE INICIACIÓN DE LA COBERTURA DE INCAPACIDAD TOTAL Y PERMANENTE. 
F. EXCEPCIÓN: ALLIANZ SEGUROS DE VIDA S.A., NO ESTÁ OBLIGADA A INDEMNIZAR AL DEMANDANTE POR ENFERMEDADES DIAGNOSTICADAS, O DE LAS QUE EXISTA HISTORIAL PREVIO RELACIONADO O TRATAMIENTO ANTES DEL INICIO DE LA VIGENCIA DEL AMAPARO DE INCAPACIDAD TOTAL Y PERMANENTE. 
G. EXCEPCIÓN: IMPOSIBILIDAD DE AFECTAR EL AMPARO DE INCAPACIDAD TOTAL Y PERMANENETE YA QUE EN EL PRESENTE CASO NO SE CUMPLNE LOS REQUISITOS ESTABLECIDOS POR LA PÓLIZA DE VIDA INDIVIDUAL DEUDORES #023300432/0.
H. EXCEPCIÓN: INEXISTENCIA DE OBLIGACIÓN A CARGO DE ALLIANZ SEGUROS DE VIDA S.A. DE PRACTICAR Y/O EXIGIR EXÁMENES MÉDICOS EN LA ETAPA PRECONTRACTUAL.
I. EXCEPCIÓN: AUSENCIA DE EXÁMENES MÉDICOS NO EXIMEN AL ASEGURADO DE SU DEBER PRECONTRACTUAL DE DECLARAR CON APEGO A LA VERDAD, EL REAL Y ACTUAL ESTADO DEL RIESGO.
J. EXCEPCIÓN: EL SEÑOR WILLIE CARVAJAL PRADA AUTORIZÓ A ALLIANZ SEGUROS DE VIDA S.A. EL TRATAMIENTO DE DATOS PERSONALES Y ESTE NO LEVANTA LA RESERVA LEGAL DE LOS DATOS SENSIBLES.
K. EXCEPCIÓN: ALLIANZ SEGUROS DE VIDA S.A. NO ESTÁ OBLIGADA A INDEMNIZAR POR CUANTO LA PARTE DEMANDANTE NO PROBÓ LA OCURRENCIA Y CUANTÍA DEL SINIESTRO.
L. EXCEPCIÓN: INEXISTENCIA DE LA OBLIGACIÓN DE PAGAR INTERESES MORATORIOS POR PARTE DE ALLIANZ SEGUROS DE VIDA S.A.
M. EXCEPCIÓN: AUSENCIA DE SOLIDARIDAD ENTRE ALLIANZ SEGUROS DE VIDA S.A. y RCI COLOMBIA S.A. COMPAÑIA DE FINANCIAMIENTO, RESPECTO DE LAS OBLIGACIONES CREDITICIAS CONTRAIDAS POR EL SEÑOR WILLIE CARVAJAL PRADA. 
N. EXCEPCIÓN: ALLIANZ SEGUROS DE VIDA S.A., NO ES DEUDORA NI CODEUDORA DE LA ASEGURADA DENTRO DEL CRÉDITO ADQUIRIDO POR EL DEMANDANTE. 
O. EXCEPCIÓN: TODAS LAS ACTUACIONES DE ALLIANZ SEGUROS DE VIDA S.A., HAN SIDO DE BUENA FE.
P. EXCEPCIÓN: INEXISTENCIA DE RESPONSABILIDAD CONTRACTUAL DE ALLIANZ SEGUROS DE VIDA S.A. 
Q. EXCEPCIÓN: ALLIANZ SEGUROS DE VIDA S.A., HA DADO CUMPLIMIENTO A SU DEBER DE INFORMACIÓN. 
R. EXCEPCIÓN: FALTA DE LA PRUEBA Y EXCESIVA ESTIMACIÓN DE LOS PERJUICIOS SOLICITADOS EL DEMANDANTE – (SUSTENTO DE LA OBJECIÓN AL JURAMENTO ESTIMATORIO).
S. EXCEPCIÓN SUBSIDIARIA: APLICACIÓN DEL LÍMITE ASEGURADO Y DEL DEDUCIBLE PACTADO EN LA PÓLIZA.
T. EXCEPCIÓN SUBSIDIARIA: EL PAGO DE LA INDEMNIZACIÓN POR EL AMPARO DE INCAPACIDAD TOTAL Y PERMANENTE GENERA LA TERMINACIÓN AUTOMÁTICA DEL CONTRATO DE SEGURO.
U. EXCEPCIÓN: OTRAS EXCLUSIONES Y GARANTÍAS PACTADAS EN LA PÓLIZA.
V. EXCEPCIÓN: PRESCRIPCIÓN, CADUCIDAD, COMPENSACIÓN.
W. EXCEPCIÓN: LA GENÉRICA.</t>
  </si>
  <si>
    <t xml:space="preserve">Para la diligencia señalada del próximo 12 de noviembre de 2025 a las 2:00 p.m. nuestra sugerencia es asistir sin ánimo conciliatorio hasta que se evacue el interrogatorio de parte del demandante en aras de explorar si se logra acreditar la reticencia del asegurado que soporta la objeción de la compañia. 
Así mismo, es importante precisar que el beneficiario del contrato de seguro es RCI por lo que es importante conocer el estado del crédito del asegurado. 
Reiteramos que hace parte de la defensa de la aseguradora,  acreditar dentro del proceso que la aseguradora cumplió con el deber de información y debida diligencia en el proceso de suscripción, por tanto es de suma importancia tener el soporte de la entrega física por escrito de la caratula y las condiciones particulares y generales de la Póliza al asegurado, así como acreditar que se le brindó la información clara y pertinente en el proceso de suscripción. 
Una vez evacuado los interrogatorios se validaran los riesgos nuevamente en aras de confirmar si se continua con el proceso o se revisa una formula de arreglo que favorezca los intereses de la compañia. Sujetos a que la aseguradora nos confirme si se cuenta con los soportes de información y entrega de la póliza al asegurado.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</si>
</sst>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2" formatCode="_-&quot;$&quot;\ * #,##0_-;\-&quot;$&quot;\ * #,##0_-;_-&quot;$&quot;\ * &quot;-&quot;_-;_-@_-"/>
    <numFmt numFmtId="44" formatCode="_-&quot;$&quot;\ * #,##0.00_-;\-&quot;$&quot;\ * #,##0.00_-;_-&quot;$&quot;\ * &quot;-&quot;??_-;_-@_-"/>
    <numFmt numFmtId="164" formatCode="_-&quot;$&quot;\ * #,##0_-;\-&quot;$&quot;\ * #,##0_-;_-&quot;$&quot;\ * &quot;-&quot;??_-;_-@_-"/>
    <numFmt numFmtId="165" formatCode="&quot;$&quot;\ #,##0"/>
  </numFmts>
  <fonts count="13" x14ac:knownFonts="1">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
      <b/>
      <sz val="20"/>
      <color theme="0"/>
      <name val="Calibri"/>
      <family val="2"/>
      <scheme val="minor"/>
    </font>
    <font>
      <b/>
      <sz val="10"/>
      <color theme="0"/>
      <name val="Century Gothic"/>
      <family val="2"/>
    </font>
    <font>
      <sz val="10"/>
      <color theme="1"/>
      <name val="Century Gothic"/>
      <family val="2"/>
    </font>
    <font>
      <b/>
      <sz val="10"/>
      <color theme="1"/>
      <name val="Century Gothic"/>
      <family val="2"/>
    </font>
    <font>
      <sz val="10"/>
      <name val="Calibri"/>
      <family val="2"/>
      <scheme val="minor"/>
    </font>
    <font>
      <b/>
      <sz val="11"/>
      <color rgb="FFFF0000"/>
      <name val="Calibri"/>
      <family val="2"/>
      <scheme val="minor"/>
    </font>
  </fonts>
  <fills count="9">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rgb="FF00206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s>
  <cellStyleXfs count="4">
    <xf numFmtId="0" fontId="0" fillId="0" borderId="0"/>
    <xf numFmtId="42"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cellStyleXfs>
  <cellXfs count="111">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42" fontId="0" fillId="0" borderId="1" xfId="1" applyFont="1" applyBorder="1" applyAlignment="1">
      <alignment horizontal="justify" vertical="top"/>
    </xf>
    <xf numFmtId="0" fontId="0" fillId="0" borderId="0" xfId="0" applyAlignment="1">
      <alignment horizontal="justify" vertical="top"/>
    </xf>
    <xf numFmtId="0" fontId="0" fillId="5" borderId="0" xfId="0" applyFill="1"/>
    <xf numFmtId="0" fontId="0" fillId="0" borderId="1" xfId="0" applyBorder="1" applyAlignment="1">
      <alignment horizontal="justify" vertical="top"/>
    </xf>
    <xf numFmtId="0" fontId="0" fillId="0" borderId="2" xfId="0" applyBorder="1" applyAlignment="1">
      <alignment horizontal="justify" vertical="top"/>
    </xf>
    <xf numFmtId="0" fontId="2" fillId="4" borderId="4" xfId="0" applyFont="1" applyFill="1" applyBorder="1" applyAlignment="1">
      <alignment horizontal="justify" vertical="top" wrapText="1"/>
    </xf>
    <xf numFmtId="0" fontId="2" fillId="0" borderId="1" xfId="0" applyFont="1" applyBorder="1" applyAlignment="1">
      <alignment horizontal="justify" vertical="top"/>
    </xf>
    <xf numFmtId="42" fontId="4" fillId="7" borderId="1" xfId="1" applyFont="1" applyFill="1" applyBorder="1" applyAlignment="1">
      <alignment horizontal="center" vertical="top"/>
    </xf>
    <xf numFmtId="9" fontId="0" fillId="0" borderId="0" xfId="2" applyFont="1"/>
    <xf numFmtId="0" fontId="5" fillId="2" borderId="8" xfId="0" applyFont="1" applyFill="1" applyBorder="1" applyAlignment="1">
      <alignment horizontal="justify" vertical="top"/>
    </xf>
    <xf numFmtId="42" fontId="0" fillId="0" borderId="1" xfId="1" applyFont="1" applyBorder="1" applyAlignment="1" applyProtection="1">
      <alignment horizontal="justify" vertical="top"/>
      <protection locked="0"/>
    </xf>
    <xf numFmtId="0" fontId="0" fillId="0" borderId="2" xfId="0" applyBorder="1" applyAlignment="1" applyProtection="1">
      <alignment horizontal="justify" vertical="top"/>
      <protection locked="0"/>
    </xf>
    <xf numFmtId="0" fontId="2" fillId="0" borderId="1" xfId="0" applyFont="1" applyBorder="1" applyAlignment="1" applyProtection="1">
      <alignment horizontal="justify" vertical="top" wrapText="1"/>
      <protection locked="0"/>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42" fontId="6" fillId="7" borderId="1" xfId="1" applyFont="1" applyFill="1" applyBorder="1" applyAlignment="1" applyProtection="1">
      <alignment horizontal="center" vertical="top"/>
      <protection locked="0"/>
    </xf>
    <xf numFmtId="0" fontId="0" fillId="0" borderId="8" xfId="0" applyBorder="1" applyAlignment="1" applyProtection="1">
      <alignment horizontal="center" vertical="top"/>
      <protection locked="0"/>
    </xf>
    <xf numFmtId="9" fontId="0" fillId="0" borderId="1" xfId="2" applyFont="1" applyBorder="1" applyAlignment="1" applyProtection="1">
      <alignment horizontal="center" vertical="top"/>
      <protection locked="0"/>
    </xf>
    <xf numFmtId="0" fontId="0" fillId="0" borderId="0" xfId="0" applyProtection="1">
      <protection locked="0"/>
    </xf>
    <xf numFmtId="42" fontId="0" fillId="0" borderId="1" xfId="1" applyFont="1" applyBorder="1" applyAlignment="1" applyProtection="1">
      <alignment horizontal="center" vertical="top"/>
      <protection locked="0"/>
    </xf>
    <xf numFmtId="0" fontId="0" fillId="0" borderId="1" xfId="0" applyBorder="1" applyAlignment="1">
      <alignment vertical="top" wrapText="1"/>
    </xf>
    <xf numFmtId="0" fontId="0" fillId="0" borderId="1" xfId="0" applyBorder="1" applyAlignment="1">
      <alignment vertical="top"/>
    </xf>
    <xf numFmtId="0" fontId="0" fillId="0" borderId="11" xfId="0" applyBorder="1" applyAlignment="1">
      <alignment vertical="top"/>
    </xf>
    <xf numFmtId="0" fontId="2" fillId="0" borderId="2" xfId="0" applyFont="1" applyBorder="1" applyAlignment="1">
      <alignment horizontal="justify" vertical="top"/>
    </xf>
    <xf numFmtId="0" fontId="4" fillId="2" borderId="8" xfId="0" applyFont="1" applyFill="1" applyBorder="1" applyAlignment="1">
      <alignment horizontal="justify" vertical="center"/>
    </xf>
    <xf numFmtId="0" fontId="8" fillId="8" borderId="9" xfId="0" applyFont="1" applyFill="1" applyBorder="1" applyAlignment="1">
      <alignment horizontal="center" vertical="center" wrapText="1"/>
    </xf>
    <xf numFmtId="0" fontId="8" fillId="8" borderId="10" xfId="0" applyFont="1" applyFill="1" applyBorder="1" applyAlignment="1">
      <alignment horizontal="center"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xf>
    <xf numFmtId="0" fontId="9" fillId="0" borderId="1" xfId="0" applyFont="1" applyBorder="1" applyAlignment="1">
      <alignment horizontal="left" vertical="center"/>
    </xf>
    <xf numFmtId="0" fontId="2" fillId="0" borderId="1" xfId="0" applyFont="1" applyBorder="1" applyAlignment="1">
      <alignment horizontal="justify" vertical="center" wrapText="1"/>
    </xf>
    <xf numFmtId="0" fontId="2" fillId="0" borderId="4" xfId="0" applyFont="1" applyBorder="1" applyAlignment="1">
      <alignment horizontal="justify" vertical="top"/>
    </xf>
    <xf numFmtId="0" fontId="2" fillId="0" borderId="0" xfId="0" applyFont="1"/>
    <xf numFmtId="0" fontId="4" fillId="6" borderId="1" xfId="0" applyFont="1" applyFill="1" applyBorder="1" applyAlignment="1">
      <alignment horizontal="center" vertical="center"/>
    </xf>
    <xf numFmtId="0" fontId="6" fillId="0" borderId="1" xfId="0" applyFont="1" applyBorder="1" applyAlignment="1">
      <alignment vertical="center" wrapText="1"/>
    </xf>
    <xf numFmtId="14" fontId="0" fillId="0" borderId="1" xfId="0" applyNumberFormat="1" applyBorder="1" applyAlignment="1">
      <alignment horizontal="justify" vertical="top"/>
    </xf>
    <xf numFmtId="0" fontId="0" fillId="0" borderId="1" xfId="0" applyBorder="1" applyAlignment="1">
      <alignment horizontal="justify" vertical="top"/>
    </xf>
    <xf numFmtId="0" fontId="2" fillId="0" borderId="1" xfId="0" applyFont="1" applyBorder="1" applyAlignment="1">
      <alignment horizontal="justify" vertical="top" wrapText="1"/>
    </xf>
    <xf numFmtId="0" fontId="0" fillId="0" borderId="1" xfId="0" applyBorder="1" applyAlignment="1">
      <alignment horizontal="justify" vertical="top" wrapText="1"/>
    </xf>
    <xf numFmtId="0" fontId="0" fillId="0" borderId="2" xfId="0" applyBorder="1" applyAlignment="1">
      <alignment horizontal="left" vertical="top"/>
    </xf>
    <xf numFmtId="0" fontId="0" fillId="0" borderId="3" xfId="0" applyBorder="1" applyAlignment="1">
      <alignment horizontal="left" vertical="top"/>
    </xf>
    <xf numFmtId="42" fontId="0" fillId="5" borderId="2" xfId="1" applyFont="1" applyFill="1" applyBorder="1" applyAlignment="1">
      <alignment horizontal="justify" vertical="top"/>
    </xf>
    <xf numFmtId="42" fontId="0" fillId="5" borderId="3" xfId="1" applyFont="1" applyFill="1" applyBorder="1" applyAlignment="1">
      <alignment horizontal="justify" vertical="top"/>
    </xf>
    <xf numFmtId="0" fontId="2" fillId="0" borderId="1" xfId="0" applyFont="1" applyBorder="1" applyAlignment="1">
      <alignment horizontal="justify" vertical="top"/>
    </xf>
    <xf numFmtId="0" fontId="4" fillId="6" borderId="1" xfId="0" applyFont="1" applyFill="1" applyBorder="1" applyAlignment="1">
      <alignment horizontal="center" vertical="top"/>
    </xf>
    <xf numFmtId="0" fontId="4" fillId="6" borderId="2" xfId="0" applyFont="1" applyFill="1" applyBorder="1" applyAlignment="1">
      <alignment horizontal="center" vertical="top"/>
    </xf>
    <xf numFmtId="0" fontId="4" fillId="6" borderId="3" xfId="0" applyFont="1" applyFill="1" applyBorder="1" applyAlignment="1">
      <alignment horizontal="center" vertical="top"/>
    </xf>
    <xf numFmtId="0" fontId="12" fillId="0" borderId="2" xfId="0" applyFont="1" applyBorder="1" applyAlignment="1">
      <alignment horizontal="justify" vertical="top" wrapText="1"/>
    </xf>
    <xf numFmtId="0" fontId="12" fillId="0" borderId="3" xfId="0" applyFont="1" applyBorder="1" applyAlignment="1">
      <alignment horizontal="justify" vertical="top" wrapText="1"/>
    </xf>
    <xf numFmtId="0" fontId="0" fillId="0" borderId="2" xfId="0" applyBorder="1" applyAlignment="1">
      <alignment horizontal="justify" vertical="top" wrapText="1"/>
    </xf>
    <xf numFmtId="0" fontId="0" fillId="0" borderId="3" xfId="0" applyBorder="1" applyAlignment="1">
      <alignment horizontal="justify" vertical="top" wrapText="1"/>
    </xf>
    <xf numFmtId="0" fontId="7" fillId="2" borderId="0" xfId="0" applyFont="1" applyFill="1" applyAlignment="1">
      <alignment horizontal="center" vertical="top"/>
    </xf>
    <xf numFmtId="0" fontId="0" fillId="0" borderId="2" xfId="0" applyBorder="1" applyAlignment="1">
      <alignment horizontal="justify" vertical="top"/>
    </xf>
    <xf numFmtId="0" fontId="0" fillId="0" borderId="3" xfId="0" applyBorder="1" applyAlignment="1">
      <alignment horizontal="justify" vertical="top"/>
    </xf>
    <xf numFmtId="49" fontId="0" fillId="0" borderId="2" xfId="0" applyNumberFormat="1" applyBorder="1" applyAlignment="1">
      <alignment horizontal="justify" vertical="top"/>
    </xf>
    <xf numFmtId="49" fontId="0" fillId="0" borderId="3" xfId="0" applyNumberFormat="1" applyBorder="1" applyAlignment="1">
      <alignment horizontal="justify" vertical="top"/>
    </xf>
    <xf numFmtId="0" fontId="0" fillId="0" borderId="1" xfId="0" applyBorder="1" applyAlignment="1">
      <alignment horizontal="left" vertical="top"/>
    </xf>
    <xf numFmtId="0" fontId="0" fillId="0" borderId="2" xfId="0" applyBorder="1" applyAlignment="1">
      <alignment horizontal="left" vertical="top" wrapText="1"/>
    </xf>
    <xf numFmtId="0" fontId="0" fillId="0" borderId="3" xfId="0" applyBorder="1" applyAlignment="1">
      <alignment horizontal="left" vertical="top" wrapText="1"/>
    </xf>
    <xf numFmtId="0" fontId="4" fillId="2" borderId="4" xfId="0" applyFont="1" applyFill="1" applyBorder="1" applyAlignment="1">
      <alignment horizontal="center" vertical="top"/>
    </xf>
    <xf numFmtId="0" fontId="0" fillId="0" borderId="2" xfId="0" applyBorder="1" applyAlignment="1">
      <alignment horizontal="center" vertical="top" wrapText="1"/>
    </xf>
    <xf numFmtId="0" fontId="0" fillId="0" borderId="3" xfId="0" applyBorder="1" applyAlignment="1">
      <alignment horizontal="center" vertical="top" wrapText="1"/>
    </xf>
    <xf numFmtId="0" fontId="4" fillId="6" borderId="4" xfId="0" applyFont="1" applyFill="1" applyBorder="1" applyAlignment="1">
      <alignment horizontal="center" vertical="center"/>
    </xf>
    <xf numFmtId="0" fontId="4" fillId="6" borderId="9" xfId="0" applyFont="1" applyFill="1" applyBorder="1" applyAlignment="1">
      <alignment horizontal="center" vertical="center"/>
    </xf>
    <xf numFmtId="0" fontId="4" fillId="6" borderId="10" xfId="0" applyFont="1" applyFill="1" applyBorder="1" applyAlignment="1">
      <alignment horizontal="center" vertical="center"/>
    </xf>
    <xf numFmtId="0" fontId="7" fillId="2" borderId="4" xfId="0" applyFont="1" applyFill="1" applyBorder="1" applyAlignment="1">
      <alignment horizontal="center" vertical="top"/>
    </xf>
    <xf numFmtId="0" fontId="2" fillId="0" borderId="2" xfId="0" applyFont="1" applyBorder="1" applyAlignment="1">
      <alignment horizontal="left"/>
    </xf>
    <xf numFmtId="0" fontId="0" fillId="0" borderId="3" xfId="0" applyBorder="1" applyAlignment="1">
      <alignment horizontal="left"/>
    </xf>
    <xf numFmtId="165" fontId="0" fillId="0" borderId="2" xfId="0" applyNumberFormat="1" applyBorder="1" applyAlignment="1">
      <alignment horizontal="left" vertical="top"/>
    </xf>
    <xf numFmtId="165" fontId="0" fillId="0" borderId="11" xfId="0" applyNumberFormat="1" applyBorder="1" applyAlignment="1">
      <alignment horizontal="left" vertical="top"/>
    </xf>
    <xf numFmtId="42" fontId="0" fillId="5" borderId="0" xfId="1" applyFont="1" applyFill="1" applyBorder="1" applyAlignment="1">
      <alignment horizontal="center" vertical="top"/>
    </xf>
    <xf numFmtId="0" fontId="0" fillId="0" borderId="1" xfId="0" applyBorder="1" applyAlignment="1" applyProtection="1">
      <alignment horizontal="justify" vertical="top" wrapText="1"/>
      <protection locked="0"/>
    </xf>
    <xf numFmtId="0" fontId="0" fillId="0" borderId="1" xfId="0" applyBorder="1" applyAlignment="1" applyProtection="1">
      <alignment horizontal="justify" vertical="top"/>
      <protection locked="0"/>
    </xf>
    <xf numFmtId="0" fontId="0" fillId="0" borderId="7" xfId="0" applyBorder="1" applyAlignment="1" applyProtection="1">
      <alignment horizontal="center" vertical="top"/>
      <protection locked="0"/>
    </xf>
    <xf numFmtId="0" fontId="0" fillId="0" borderId="8" xfId="0" applyBorder="1" applyAlignment="1" applyProtection="1">
      <alignment horizontal="center" vertical="top"/>
      <protection locked="0"/>
    </xf>
    <xf numFmtId="0" fontId="4" fillId="6" borderId="2" xfId="0" applyFont="1" applyFill="1" applyBorder="1" applyAlignment="1" applyProtection="1">
      <alignment horizontal="center" vertical="top"/>
      <protection locked="0"/>
    </xf>
    <xf numFmtId="0" fontId="4" fillId="6" borderId="3" xfId="0" applyFont="1" applyFill="1" applyBorder="1" applyAlignment="1" applyProtection="1">
      <alignment horizontal="center" vertical="top"/>
      <protection locked="0"/>
    </xf>
    <xf numFmtId="0" fontId="4" fillId="6" borderId="12" xfId="0" applyFont="1" applyFill="1" applyBorder="1" applyAlignment="1" applyProtection="1">
      <alignment horizontal="center" vertical="top"/>
      <protection locked="0"/>
    </xf>
    <xf numFmtId="0" fontId="4" fillId="6" borderId="6" xfId="0" applyFont="1" applyFill="1" applyBorder="1" applyAlignment="1" applyProtection="1">
      <alignment horizontal="center" vertical="top"/>
      <protection locked="0"/>
    </xf>
    <xf numFmtId="0" fontId="0" fillId="0" borderId="2" xfId="0" applyBorder="1" applyAlignment="1" applyProtection="1">
      <alignment horizontal="justify" vertical="top" wrapText="1"/>
      <protection locked="0"/>
    </xf>
    <xf numFmtId="0" fontId="0" fillId="0" borderId="11" xfId="0" applyBorder="1" applyAlignment="1" applyProtection="1">
      <alignment horizontal="justify" vertical="top"/>
      <protection locked="0"/>
    </xf>
    <xf numFmtId="0" fontId="7" fillId="2" borderId="11" xfId="0" applyFont="1" applyFill="1" applyBorder="1" applyAlignment="1" applyProtection="1">
      <alignment horizontal="center" vertical="top"/>
      <protection locked="0"/>
    </xf>
    <xf numFmtId="0" fontId="11" fillId="7" borderId="4" xfId="0" applyFont="1" applyFill="1" applyBorder="1" applyAlignment="1" applyProtection="1">
      <alignment horizontal="center" vertical="top"/>
      <protection locked="0"/>
    </xf>
    <xf numFmtId="42" fontId="0" fillId="5" borderId="2" xfId="1" applyFont="1" applyFill="1" applyBorder="1" applyAlignment="1" applyProtection="1">
      <alignment horizontal="justify" vertical="top"/>
      <protection locked="0"/>
    </xf>
    <xf numFmtId="42" fontId="0" fillId="5" borderId="3" xfId="1" applyFont="1" applyFill="1" applyBorder="1" applyAlignment="1" applyProtection="1">
      <alignment horizontal="justify" vertical="top"/>
      <protection locked="0"/>
    </xf>
    <xf numFmtId="0" fontId="0" fillId="7" borderId="5" xfId="0" applyFill="1" applyBorder="1" applyAlignment="1" applyProtection="1">
      <alignment horizontal="left" vertical="top" wrapText="1"/>
      <protection locked="0"/>
    </xf>
    <xf numFmtId="0" fontId="0" fillId="7" borderId="7" xfId="0" applyFill="1" applyBorder="1" applyAlignment="1" applyProtection="1">
      <alignment horizontal="left" vertical="top" wrapText="1"/>
      <protection locked="0"/>
    </xf>
    <xf numFmtId="0" fontId="0" fillId="0" borderId="2" xfId="0" applyBorder="1" applyAlignment="1" applyProtection="1">
      <alignment horizontal="center" vertical="top"/>
      <protection locked="0"/>
    </xf>
    <xf numFmtId="0" fontId="0" fillId="0" borderId="3" xfId="0" applyBorder="1" applyAlignment="1" applyProtection="1">
      <alignment horizontal="center" vertical="top"/>
      <protection locked="0"/>
    </xf>
    <xf numFmtId="0" fontId="2" fillId="0" borderId="1" xfId="0" applyFont="1" applyBorder="1" applyAlignment="1" applyProtection="1">
      <alignment horizontal="justify" vertical="top"/>
      <protection locked="0"/>
    </xf>
    <xf numFmtId="0" fontId="0" fillId="0" borderId="2" xfId="0" applyBorder="1" applyAlignment="1">
      <alignment horizontal="center" vertical="top"/>
    </xf>
    <xf numFmtId="0" fontId="0" fillId="0" borderId="3" xfId="0" applyBorder="1" applyAlignment="1">
      <alignment horizontal="center" vertical="top"/>
    </xf>
    <xf numFmtId="164" fontId="0" fillId="5" borderId="1" xfId="3" applyNumberFormat="1" applyFont="1" applyFill="1" applyBorder="1" applyAlignment="1">
      <alignment horizontal="justify" vertical="top"/>
    </xf>
    <xf numFmtId="0" fontId="0" fillId="0" borderId="1" xfId="0" applyBorder="1" applyAlignment="1">
      <alignment horizontal="center" vertical="top" wrapText="1"/>
    </xf>
    <xf numFmtId="0" fontId="0" fillId="0" borderId="1" xfId="0" applyBorder="1" applyAlignment="1">
      <alignment horizontal="center" vertical="top"/>
    </xf>
    <xf numFmtId="0" fontId="3" fillId="2" borderId="4" xfId="0" applyFont="1" applyFill="1" applyBorder="1" applyAlignment="1">
      <alignment horizontal="center" vertical="top"/>
    </xf>
    <xf numFmtId="42" fontId="0" fillId="5" borderId="1" xfId="1" applyFont="1" applyFill="1" applyBorder="1" applyAlignment="1">
      <alignment horizontal="justify" vertical="top"/>
    </xf>
    <xf numFmtId="44" fontId="0" fillId="5" borderId="1" xfId="3" applyFont="1" applyFill="1" applyBorder="1" applyAlignment="1">
      <alignment horizontal="center"/>
    </xf>
    <xf numFmtId="0" fontId="0" fillId="5" borderId="1" xfId="0" applyFill="1" applyBorder="1" applyAlignment="1">
      <alignment horizontal="justify" vertical="top"/>
    </xf>
    <xf numFmtId="0" fontId="0" fillId="7" borderId="13" xfId="0" applyFill="1" applyBorder="1" applyAlignment="1">
      <alignment horizontal="justify" vertical="top"/>
    </xf>
    <xf numFmtId="0" fontId="0" fillId="7" borderId="0" xfId="0" applyFill="1" applyAlignment="1">
      <alignment horizontal="justify" vertical="top"/>
    </xf>
    <xf numFmtId="0" fontId="2" fillId="0" borderId="4" xfId="0" applyFont="1" applyBorder="1" applyAlignment="1">
      <alignment horizontal="center" vertical="top"/>
    </xf>
    <xf numFmtId="0" fontId="2" fillId="0" borderId="6" xfId="0" applyFont="1" applyBorder="1" applyAlignment="1">
      <alignment horizontal="center" vertical="top"/>
    </xf>
    <xf numFmtId="0" fontId="0" fillId="0" borderId="2" xfId="0" applyBorder="1" applyAlignment="1" applyProtection="1">
      <alignment horizontal="left" vertical="top"/>
      <protection locked="0"/>
    </xf>
    <xf numFmtId="0" fontId="0" fillId="0" borderId="3" xfId="0" applyBorder="1" applyAlignment="1" applyProtection="1">
      <alignment horizontal="left" vertical="top"/>
      <protection locked="0"/>
    </xf>
  </cellXfs>
  <cellStyles count="4">
    <cellStyle name="Moneda" xfId="3" builtinId="4"/>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txnas1\Colombia\INDEMNIZ_PROCESOS_JUDICIALES\TATIANA\Procesos\Informes%20Iniciales\Copia%20de%20Informe%20Incicial%202017%20%20(2).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ce02653\AppData\Local\Microsoft\Windows\INetCache\Content.Outlook\6U4382SS\INFORME%20INICIAL%20AUTOS%202023.xlsx" TargetMode="External"/><Relationship Id="rId1" Type="http://schemas.openxmlformats.org/officeDocument/2006/relationships/externalLinkPath" Target="/Users/ce02653/AppData/Local/Microsoft/Windows/INetCache/Content.Outlook/6U4382SS/INFORME%20INICIAL%20AUTOS%202023.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192.168.0.10\Litigios\Allianz\PA\PA\Allianz%20Vida\Willie%20Carvajal%20Prada%20Vs%20Allianz%20Vida%20(SF)\324%20Informe%20Inicial%20(144202581).xlsx" TargetMode="External"/><Relationship Id="rId1" Type="http://schemas.openxmlformats.org/officeDocument/2006/relationships/externalLinkPath" Target="324%20Informe%20Inicial%20(14420258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arametros"/>
      <sheetName val="Hoja3"/>
    </sheetNames>
    <sheetDataSet>
      <sheetData sheetId="0">
        <row r="3">
          <cell r="S3" t="str">
            <v>En contra</v>
          </cell>
        </row>
        <row r="4">
          <cell r="S4" t="str">
            <v>A Favor</v>
          </cell>
        </row>
      </sheetData>
      <sheetData sheetId="1">
        <row r="3">
          <cell r="A3" t="str">
            <v>Remota</v>
          </cell>
        </row>
        <row r="4">
          <cell r="A4" t="str">
            <v>Eventual</v>
          </cell>
        </row>
        <row r="5">
          <cell r="A5" t="str">
            <v>Probable</v>
          </cell>
        </row>
      </sheetData>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UTOS  NOTA 322"/>
      <sheetName val="AUTOS NOTA 321"/>
      <sheetName val="AUTOS NOTA 324"/>
      <sheetName val="TASACION "/>
      <sheetName val="AUTOS NOTA 325"/>
      <sheetName val="Hoja2"/>
    </sheetNames>
    <sheetDataSet>
      <sheetData sheetId="0"/>
      <sheetData sheetId="1">
        <row r="2">
          <cell r="B2" t="str">
            <v xml:space="preserve">SINIESTRO   LEGIS </v>
          </cell>
          <cell r="C2"/>
        </row>
      </sheetData>
      <sheetData sheetId="2"/>
      <sheetData sheetId="3"/>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GENERALES NOTA 322"/>
      <sheetName val="GENERALES NOTA 321"/>
      <sheetName val="GENERALES  NOTA 324 -478"/>
      <sheetName val="GENERALES NOTA 325"/>
      <sheetName val="CONCEPTO DE CONCILIACIÓN 330 "/>
      <sheetName val="CAMBIO DE CONTINGENCIA 423"/>
      <sheetName val="Hoja1"/>
      <sheetName val="Hoja2"/>
    </sheetNames>
    <sheetDataSet>
      <sheetData sheetId="0"/>
      <sheetData sheetId="1">
        <row r="2">
          <cell r="B2" t="str">
            <v>SINIESTRO 144202581  - APLICATIVO 214447</v>
          </cell>
        </row>
      </sheetData>
      <sheetData sheetId="2"/>
      <sheetData sheetId="3"/>
      <sheetData sheetId="4"/>
      <sheetData sheetId="5"/>
      <sheetData sheetId="6"/>
      <sheetData sheetId="7"/>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8A701-9A06-4E6B-A468-F34E984B02C8}">
  <sheetPr codeName="Hoja1">
    <tabColor theme="2" tint="-0.749992370372631"/>
  </sheetPr>
  <dimension ref="A1:D35"/>
  <sheetViews>
    <sheetView zoomScale="80" zoomScaleNormal="80" workbookViewId="0">
      <selection activeCell="B32" sqref="B32"/>
    </sheetView>
  </sheetViews>
  <sheetFormatPr baseColWidth="10" defaultColWidth="0" defaultRowHeight="14.5" x14ac:dyDescent="0.35"/>
  <cols>
    <col min="1" max="1" width="69" style="7" customWidth="1"/>
    <col min="2" max="2" width="63.81640625" style="7" customWidth="1"/>
    <col min="3" max="3" width="75.1796875" style="7" customWidth="1"/>
    <col min="4" max="16384" width="11.453125" style="2" hidden="1"/>
  </cols>
  <sheetData>
    <row r="1" spans="1:3" ht="28.5" customHeight="1" x14ac:dyDescent="0.35">
      <c r="A1" s="57" t="s">
        <v>28</v>
      </c>
      <c r="B1" s="57"/>
      <c r="C1" s="57"/>
    </row>
    <row r="2" spans="1:3" x14ac:dyDescent="0.35">
      <c r="A2" s="5" t="s">
        <v>120</v>
      </c>
      <c r="B2" s="60" t="s">
        <v>174</v>
      </c>
      <c r="C2" s="61"/>
    </row>
    <row r="3" spans="1:3" x14ac:dyDescent="0.35">
      <c r="A3" s="5" t="s">
        <v>109</v>
      </c>
      <c r="B3" s="58" t="s">
        <v>175</v>
      </c>
      <c r="C3" s="59"/>
    </row>
    <row r="4" spans="1:3" x14ac:dyDescent="0.35">
      <c r="A4" s="5" t="s">
        <v>121</v>
      </c>
      <c r="B4" s="58" t="s">
        <v>177</v>
      </c>
      <c r="C4" s="59"/>
    </row>
    <row r="5" spans="1:3" ht="14.5" customHeight="1" x14ac:dyDescent="0.35">
      <c r="A5" s="5" t="s">
        <v>122</v>
      </c>
      <c r="B5" s="58" t="s">
        <v>176</v>
      </c>
      <c r="C5" s="59"/>
    </row>
    <row r="6" spans="1:3" x14ac:dyDescent="0.35">
      <c r="A6" s="5" t="s">
        <v>123</v>
      </c>
      <c r="B6" s="42" t="s">
        <v>94</v>
      </c>
      <c r="C6" s="42"/>
    </row>
    <row r="7" spans="1:3" x14ac:dyDescent="0.35">
      <c r="A7" s="5" t="s">
        <v>124</v>
      </c>
      <c r="B7" s="58" t="s">
        <v>178</v>
      </c>
      <c r="C7" s="59"/>
    </row>
    <row r="8" spans="1:3" x14ac:dyDescent="0.35">
      <c r="A8" s="5" t="s">
        <v>125</v>
      </c>
      <c r="B8" s="53" t="s">
        <v>179</v>
      </c>
      <c r="C8" s="54"/>
    </row>
    <row r="9" spans="1:3" x14ac:dyDescent="0.35">
      <c r="A9" s="5" t="s">
        <v>126</v>
      </c>
      <c r="B9" s="55" t="s">
        <v>178</v>
      </c>
      <c r="C9" s="56"/>
    </row>
    <row r="10" spans="1:3" x14ac:dyDescent="0.35">
      <c r="A10" s="5" t="s">
        <v>127</v>
      </c>
      <c r="B10" s="55" t="s">
        <v>178</v>
      </c>
      <c r="C10" s="56"/>
    </row>
    <row r="11" spans="1:3" ht="23.25" customHeight="1" x14ac:dyDescent="0.35">
      <c r="A11" s="36" t="s">
        <v>16</v>
      </c>
      <c r="B11" s="55" t="s">
        <v>185</v>
      </c>
      <c r="C11" s="56"/>
    </row>
    <row r="12" spans="1:3" x14ac:dyDescent="0.35">
      <c r="A12" s="43" t="s">
        <v>136</v>
      </c>
      <c r="B12" s="44" t="s">
        <v>180</v>
      </c>
      <c r="C12" s="42"/>
    </row>
    <row r="13" spans="1:3" ht="30" customHeight="1" x14ac:dyDescent="0.35">
      <c r="A13" s="43"/>
      <c r="B13" s="42"/>
      <c r="C13" s="42"/>
    </row>
    <row r="14" spans="1:3" ht="73.5" customHeight="1" x14ac:dyDescent="0.35">
      <c r="A14" s="43"/>
      <c r="B14" s="42"/>
      <c r="C14" s="42"/>
    </row>
    <row r="15" spans="1:3" x14ac:dyDescent="0.35">
      <c r="A15" s="5" t="s">
        <v>128</v>
      </c>
      <c r="B15" s="47">
        <f>SUM(C17,C18,C20,C21,C23)</f>
        <v>91300000</v>
      </c>
      <c r="C15" s="48"/>
    </row>
    <row r="16" spans="1:3" ht="33.75" customHeight="1" x14ac:dyDescent="0.35">
      <c r="A16" s="49" t="s">
        <v>129</v>
      </c>
      <c r="B16" s="50" t="s">
        <v>34</v>
      </c>
      <c r="C16" s="50"/>
    </row>
    <row r="17" spans="1:3" ht="33.75" customHeight="1" x14ac:dyDescent="0.35">
      <c r="A17" s="49"/>
      <c r="B17" s="9" t="s">
        <v>35</v>
      </c>
      <c r="C17" s="6"/>
    </row>
    <row r="18" spans="1:3" ht="33.75" customHeight="1" x14ac:dyDescent="0.35">
      <c r="A18" s="49"/>
      <c r="B18" s="9" t="s">
        <v>36</v>
      </c>
      <c r="C18" s="6">
        <v>91300000</v>
      </c>
    </row>
    <row r="19" spans="1:3" x14ac:dyDescent="0.35">
      <c r="A19" s="49"/>
      <c r="B19" s="51" t="s">
        <v>37</v>
      </c>
      <c r="C19" s="52"/>
    </row>
    <row r="20" spans="1:3" x14ac:dyDescent="0.35">
      <c r="A20" s="49"/>
      <c r="B20" s="9"/>
      <c r="C20" s="6"/>
    </row>
    <row r="21" spans="1:3" x14ac:dyDescent="0.35">
      <c r="A21" s="49"/>
      <c r="B21" s="9"/>
      <c r="C21" s="6"/>
    </row>
    <row r="22" spans="1:3" x14ac:dyDescent="0.35">
      <c r="A22" s="49"/>
      <c r="B22" s="51" t="s">
        <v>91</v>
      </c>
      <c r="C22" s="52"/>
    </row>
    <row r="23" spans="1:3" x14ac:dyDescent="0.35">
      <c r="A23" s="49"/>
      <c r="B23" s="9"/>
      <c r="C23" s="13"/>
    </row>
    <row r="24" spans="1:3" x14ac:dyDescent="0.35">
      <c r="A24" s="5" t="s">
        <v>130</v>
      </c>
      <c r="B24" s="42" t="s">
        <v>176</v>
      </c>
      <c r="C24" s="42"/>
    </row>
    <row r="25" spans="1:3" x14ac:dyDescent="0.35">
      <c r="A25" s="5" t="s">
        <v>131</v>
      </c>
      <c r="B25" s="42">
        <v>91077270</v>
      </c>
      <c r="C25" s="42"/>
    </row>
    <row r="26" spans="1:3" x14ac:dyDescent="0.35">
      <c r="A26" s="5" t="s">
        <v>132</v>
      </c>
      <c r="B26" s="42" t="s">
        <v>181</v>
      </c>
      <c r="C26" s="42"/>
    </row>
    <row r="27" spans="1:3" x14ac:dyDescent="0.35">
      <c r="A27" s="5" t="s">
        <v>133</v>
      </c>
      <c r="B27" s="45" t="s">
        <v>182</v>
      </c>
      <c r="C27" s="46"/>
    </row>
    <row r="28" spans="1:3" x14ac:dyDescent="0.35">
      <c r="A28" s="5" t="s">
        <v>134</v>
      </c>
      <c r="B28" s="41" t="s">
        <v>183</v>
      </c>
      <c r="C28" s="41"/>
    </row>
    <row r="29" spans="1:3" x14ac:dyDescent="0.35">
      <c r="A29" s="5" t="s">
        <v>135</v>
      </c>
      <c r="B29" s="42" t="s">
        <v>184</v>
      </c>
      <c r="C29" s="42"/>
    </row>
    <row r="34" spans="4:4" x14ac:dyDescent="0.35">
      <c r="D34" s="2" t="str">
        <f t="shared" ref="D34:D35" si="0">UPPER(A34)</f>
        <v/>
      </c>
    </row>
    <row r="35" spans="4:4" x14ac:dyDescent="0.35">
      <c r="D35" s="2" t="str">
        <f t="shared" si="0"/>
        <v/>
      </c>
    </row>
  </sheetData>
  <mergeCells count="24">
    <mergeCell ref="B8:C8"/>
    <mergeCell ref="B9:C9"/>
    <mergeCell ref="B10:C10"/>
    <mergeCell ref="B11:C11"/>
    <mergeCell ref="A1:C1"/>
    <mergeCell ref="B7:C7"/>
    <mergeCell ref="B2:C2"/>
    <mergeCell ref="B3:C3"/>
    <mergeCell ref="B4:C4"/>
    <mergeCell ref="B5:C5"/>
    <mergeCell ref="B6:C6"/>
    <mergeCell ref="B28:C28"/>
    <mergeCell ref="B29:C29"/>
    <mergeCell ref="A12:A14"/>
    <mergeCell ref="B12:C14"/>
    <mergeCell ref="B24:C24"/>
    <mergeCell ref="B25:C25"/>
    <mergeCell ref="B26:C26"/>
    <mergeCell ref="B27:C27"/>
    <mergeCell ref="B15:C15"/>
    <mergeCell ref="A16:A23"/>
    <mergeCell ref="B16:C16"/>
    <mergeCell ref="B19:C19"/>
    <mergeCell ref="B22:C22"/>
  </mergeCells>
  <pageMargins left="0.7" right="0.7" top="0.75" bottom="0.75" header="0.3" footer="0.3"/>
  <pageSetup orientation="portrait" r:id="rId1"/>
  <headerFooter>
    <oddHeader>&amp;C&amp;"Calibri"&amp;10&amp;K000000Internal&amp;1#</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A2875C53-6096-466D-B57A-F733044C5544}">
          <x14:formula1>
            <xm:f>Hoja2!$L$1:$L$2</xm:f>
          </x14:formula1>
          <xm:sqref>B6:C6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34E1CE-AA8E-448D-82AC-EDD5833925F7}">
  <sheetPr codeName="Hoja2">
    <tabColor theme="2" tint="-0.749992370372631"/>
  </sheetPr>
  <dimension ref="A1:C52"/>
  <sheetViews>
    <sheetView zoomScale="85" zoomScaleNormal="85" workbookViewId="0">
      <selection activeCell="B2" sqref="B2:C2"/>
    </sheetView>
  </sheetViews>
  <sheetFormatPr baseColWidth="10" defaultColWidth="0" defaultRowHeight="14.5" x14ac:dyDescent="0.35"/>
  <cols>
    <col min="1" max="1" width="44.453125" style="38" customWidth="1"/>
    <col min="2" max="2" width="25.81640625" customWidth="1"/>
    <col min="3" max="3" width="100.7265625" customWidth="1"/>
    <col min="4" max="16384" width="11.453125" hidden="1"/>
  </cols>
  <sheetData>
    <row r="1" spans="1:3" ht="26" x14ac:dyDescent="0.35">
      <c r="A1" s="71" t="s">
        <v>27</v>
      </c>
      <c r="B1" s="71"/>
      <c r="C1" s="71"/>
    </row>
    <row r="2" spans="1:3" x14ac:dyDescent="0.35">
      <c r="A2" s="29" t="s">
        <v>14</v>
      </c>
      <c r="B2" s="72" t="s">
        <v>189</v>
      </c>
      <c r="C2" s="73"/>
    </row>
    <row r="3" spans="1:3" x14ac:dyDescent="0.35">
      <c r="A3" s="5" t="s">
        <v>186</v>
      </c>
      <c r="B3" s="42" t="str">
        <f>'GENERALES NOTA 322'!B2:C2</f>
        <v>2024147516</v>
      </c>
      <c r="C3" s="42"/>
    </row>
    <row r="4" spans="1:3" x14ac:dyDescent="0.35">
      <c r="A4" s="5" t="s">
        <v>109</v>
      </c>
      <c r="B4" s="42" t="str">
        <f>'GENERALES NOTA 322'!B3:C3</f>
        <v>SUPERINTENDENCIA FINANCIERA</v>
      </c>
      <c r="C4" s="42"/>
    </row>
    <row r="5" spans="1:3" x14ac:dyDescent="0.35">
      <c r="A5" s="5" t="s">
        <v>121</v>
      </c>
      <c r="B5" s="42" t="str">
        <f>'GENERALES NOTA 322'!B4:C4</f>
        <v>ALLIANZ SEGUROS DE VIDA S.A. Y RCI COLOMBIA SA COMPAÑÍA DE FINANCIAMIENTO</v>
      </c>
      <c r="C5" s="42"/>
    </row>
    <row r="6" spans="1:3" x14ac:dyDescent="0.35">
      <c r="A6" s="5" t="s">
        <v>187</v>
      </c>
      <c r="B6" s="42" t="str">
        <f>'GENERALES NOTA 322'!B5:C5</f>
        <v>WILLIE CARVAJAL PRADA</v>
      </c>
      <c r="C6" s="42"/>
    </row>
    <row r="7" spans="1:3" x14ac:dyDescent="0.35">
      <c r="A7" s="5" t="s">
        <v>188</v>
      </c>
      <c r="B7" s="42" t="str">
        <f>'GENERALES NOTA 322'!B6:C6</f>
        <v>DEMANDA DIRECTA</v>
      </c>
      <c r="C7" s="42"/>
    </row>
    <row r="8" spans="1:3" x14ac:dyDescent="0.35">
      <c r="A8" s="29" t="s">
        <v>15</v>
      </c>
      <c r="B8" s="42" t="s">
        <v>190</v>
      </c>
      <c r="C8" s="42"/>
    </row>
    <row r="9" spans="1:3" x14ac:dyDescent="0.35">
      <c r="A9" s="29" t="s">
        <v>16</v>
      </c>
      <c r="B9" s="42" t="s">
        <v>185</v>
      </c>
      <c r="C9" s="42"/>
    </row>
    <row r="10" spans="1:3" x14ac:dyDescent="0.35">
      <c r="A10" s="29" t="s">
        <v>60</v>
      </c>
      <c r="B10" s="74">
        <v>91300000</v>
      </c>
      <c r="C10" s="75"/>
    </row>
    <row r="11" spans="1:3" x14ac:dyDescent="0.35">
      <c r="A11" s="29" t="s">
        <v>99</v>
      </c>
      <c r="B11" s="45" t="s">
        <v>191</v>
      </c>
      <c r="C11" s="46"/>
    </row>
    <row r="12" spans="1:3" x14ac:dyDescent="0.35">
      <c r="A12" s="29" t="s">
        <v>46</v>
      </c>
      <c r="B12" s="58" t="s">
        <v>51</v>
      </c>
      <c r="C12" s="59"/>
    </row>
    <row r="13" spans="1:3" x14ac:dyDescent="0.35">
      <c r="A13" s="29" t="s">
        <v>17</v>
      </c>
      <c r="B13" s="42" t="s">
        <v>192</v>
      </c>
      <c r="C13" s="42"/>
    </row>
    <row r="14" spans="1:3" x14ac:dyDescent="0.35">
      <c r="A14" s="29" t="s">
        <v>18</v>
      </c>
      <c r="B14" s="42" t="s">
        <v>21</v>
      </c>
      <c r="C14" s="42"/>
    </row>
    <row r="15" spans="1:3" x14ac:dyDescent="0.35">
      <c r="A15" s="29" t="s">
        <v>19</v>
      </c>
      <c r="B15" s="42" t="s">
        <v>21</v>
      </c>
      <c r="C15" s="42"/>
    </row>
    <row r="16" spans="1:3" x14ac:dyDescent="0.35">
      <c r="A16" s="69" t="s">
        <v>20</v>
      </c>
      <c r="B16" s="42" t="s">
        <v>57</v>
      </c>
      <c r="C16" s="42"/>
    </row>
    <row r="17" spans="1:3" x14ac:dyDescent="0.35">
      <c r="A17" s="70"/>
      <c r="B17" s="39" t="s">
        <v>26</v>
      </c>
      <c r="C17" s="39" t="s">
        <v>4</v>
      </c>
    </row>
    <row r="18" spans="1:3" x14ac:dyDescent="0.35">
      <c r="A18" s="70"/>
      <c r="B18" s="9" t="s">
        <v>178</v>
      </c>
      <c r="C18" s="9" t="s">
        <v>178</v>
      </c>
    </row>
    <row r="19" spans="1:3" x14ac:dyDescent="0.35">
      <c r="A19" s="70"/>
      <c r="B19" s="9" t="s">
        <v>178</v>
      </c>
      <c r="C19" s="9" t="s">
        <v>178</v>
      </c>
    </row>
    <row r="20" spans="1:3" x14ac:dyDescent="0.35">
      <c r="A20" s="70"/>
      <c r="B20" s="9" t="s">
        <v>178</v>
      </c>
      <c r="C20" s="9" t="s">
        <v>178</v>
      </c>
    </row>
    <row r="21" spans="1:3" x14ac:dyDescent="0.35">
      <c r="A21" s="29" t="s">
        <v>13</v>
      </c>
      <c r="B21" s="42" t="s">
        <v>22</v>
      </c>
      <c r="C21" s="42"/>
    </row>
    <row r="22" spans="1:3" x14ac:dyDescent="0.35">
      <c r="A22" s="29" t="s">
        <v>47</v>
      </c>
      <c r="B22" s="42" t="s">
        <v>178</v>
      </c>
      <c r="C22" s="42"/>
    </row>
    <row r="23" spans="1:3" x14ac:dyDescent="0.35">
      <c r="A23" s="29" t="s">
        <v>5</v>
      </c>
      <c r="B23" s="42" t="s">
        <v>8</v>
      </c>
      <c r="C23" s="42"/>
    </row>
    <row r="24" spans="1:3" x14ac:dyDescent="0.35">
      <c r="A24" s="29" t="s">
        <v>58</v>
      </c>
      <c r="B24" s="42" t="s">
        <v>22</v>
      </c>
      <c r="C24" s="42"/>
    </row>
    <row r="25" spans="1:3" x14ac:dyDescent="0.35">
      <c r="A25" s="29" t="s">
        <v>25</v>
      </c>
      <c r="B25" s="42" t="s">
        <v>178</v>
      </c>
      <c r="C25" s="42"/>
    </row>
    <row r="26" spans="1:3" x14ac:dyDescent="0.35">
      <c r="A26" s="37" t="s">
        <v>59</v>
      </c>
      <c r="B26" s="42" t="s">
        <v>22</v>
      </c>
      <c r="C26" s="42"/>
    </row>
    <row r="27" spans="1:3" x14ac:dyDescent="0.35">
      <c r="A27" s="68" t="s">
        <v>50</v>
      </c>
      <c r="B27" s="68"/>
      <c r="C27" s="68"/>
    </row>
    <row r="28" spans="1:3" ht="29" customHeight="1" x14ac:dyDescent="0.35">
      <c r="A28" s="63" t="s">
        <v>24</v>
      </c>
      <c r="B28" s="64"/>
      <c r="C28" s="26" t="s">
        <v>193</v>
      </c>
    </row>
    <row r="29" spans="1:3" ht="35" customHeight="1" x14ac:dyDescent="0.35">
      <c r="A29" s="63" t="s">
        <v>23</v>
      </c>
      <c r="B29" s="64"/>
      <c r="C29" s="26" t="s">
        <v>193</v>
      </c>
    </row>
    <row r="30" spans="1:3" ht="30.5" customHeight="1" x14ac:dyDescent="0.35">
      <c r="A30" s="63" t="s">
        <v>194</v>
      </c>
      <c r="B30" s="64"/>
      <c r="C30" s="40" t="s">
        <v>193</v>
      </c>
    </row>
    <row r="31" spans="1:3" ht="14.5" customHeight="1" x14ac:dyDescent="0.35">
      <c r="A31" s="63" t="s">
        <v>195</v>
      </c>
      <c r="B31" s="64"/>
      <c r="C31" s="26" t="s">
        <v>178</v>
      </c>
    </row>
    <row r="32" spans="1:3" x14ac:dyDescent="0.35">
      <c r="A32" s="63" t="s">
        <v>196</v>
      </c>
      <c r="B32" s="64"/>
      <c r="C32" s="26" t="s">
        <v>178</v>
      </c>
    </row>
    <row r="33" spans="1:3" ht="14.5" customHeight="1" x14ac:dyDescent="0.35">
      <c r="A33" s="63" t="s">
        <v>197</v>
      </c>
      <c r="B33" s="64"/>
      <c r="C33" s="26" t="s">
        <v>198</v>
      </c>
    </row>
    <row r="34" spans="1:3" ht="14.5" customHeight="1" x14ac:dyDescent="0.35">
      <c r="A34" s="63" t="s">
        <v>77</v>
      </c>
      <c r="B34" s="64"/>
      <c r="C34" s="27" t="s">
        <v>199</v>
      </c>
    </row>
    <row r="35" spans="1:3" x14ac:dyDescent="0.35">
      <c r="A35" s="66" t="s">
        <v>89</v>
      </c>
      <c r="B35" s="67"/>
      <c r="C35" s="28" t="s">
        <v>178</v>
      </c>
    </row>
    <row r="36" spans="1:3" x14ac:dyDescent="0.35">
      <c r="A36" s="65" t="s">
        <v>71</v>
      </c>
      <c r="B36" s="65"/>
      <c r="C36" s="65"/>
    </row>
    <row r="37" spans="1:3" x14ac:dyDescent="0.35">
      <c r="A37" s="62" t="s">
        <v>72</v>
      </c>
      <c r="B37" s="62"/>
      <c r="C37" s="9" t="s">
        <v>178</v>
      </c>
    </row>
    <row r="38" spans="1:3" x14ac:dyDescent="0.35">
      <c r="A38" s="62" t="s">
        <v>73</v>
      </c>
      <c r="B38" s="62"/>
      <c r="C38" s="9" t="s">
        <v>178</v>
      </c>
    </row>
    <row r="39" spans="1:3" x14ac:dyDescent="0.35">
      <c r="A39" s="62" t="s">
        <v>74</v>
      </c>
      <c r="B39" s="62"/>
      <c r="C39" s="9" t="s">
        <v>178</v>
      </c>
    </row>
    <row r="40" spans="1:3" x14ac:dyDescent="0.35">
      <c r="A40" s="62" t="s">
        <v>75</v>
      </c>
      <c r="B40" s="62"/>
      <c r="C40" s="9" t="s">
        <v>178</v>
      </c>
    </row>
    <row r="41" spans="1:3" x14ac:dyDescent="0.35">
      <c r="A41" s="62" t="s">
        <v>76</v>
      </c>
      <c r="B41" s="62"/>
      <c r="C41" s="9" t="s">
        <v>178</v>
      </c>
    </row>
    <row r="42" spans="1:3" x14ac:dyDescent="0.35">
      <c r="A42" s="62" t="s">
        <v>78</v>
      </c>
      <c r="B42" s="62"/>
      <c r="C42" s="9" t="s">
        <v>178</v>
      </c>
    </row>
    <row r="43" spans="1:3" x14ac:dyDescent="0.35">
      <c r="A43" s="62" t="s">
        <v>79</v>
      </c>
      <c r="B43" s="62"/>
      <c r="C43" s="9" t="s">
        <v>178</v>
      </c>
    </row>
    <row r="44" spans="1:3" x14ac:dyDescent="0.35">
      <c r="A44" s="62" t="s">
        <v>80</v>
      </c>
      <c r="B44" s="62"/>
      <c r="C44" s="9" t="s">
        <v>178</v>
      </c>
    </row>
    <row r="45" spans="1:3" x14ac:dyDescent="0.35">
      <c r="A45" s="62" t="s">
        <v>81</v>
      </c>
      <c r="B45" s="62"/>
      <c r="C45" s="9" t="s">
        <v>178</v>
      </c>
    </row>
    <row r="46" spans="1:3" x14ac:dyDescent="0.35">
      <c r="A46" s="62" t="s">
        <v>82</v>
      </c>
      <c r="B46" s="62"/>
      <c r="C46" s="9" t="s">
        <v>193</v>
      </c>
    </row>
    <row r="47" spans="1:3" x14ac:dyDescent="0.35">
      <c r="A47" s="62" t="s">
        <v>83</v>
      </c>
      <c r="B47" s="62"/>
      <c r="C47" s="9" t="s">
        <v>178</v>
      </c>
    </row>
    <row r="48" spans="1:3" x14ac:dyDescent="0.35">
      <c r="A48" s="62" t="s">
        <v>84</v>
      </c>
      <c r="B48" s="62"/>
      <c r="C48" s="9" t="s">
        <v>178</v>
      </c>
    </row>
    <row r="49" spans="1:3" x14ac:dyDescent="0.35">
      <c r="A49" s="62" t="s">
        <v>85</v>
      </c>
      <c r="B49" s="62"/>
      <c r="C49" s="9" t="s">
        <v>178</v>
      </c>
    </row>
    <row r="50" spans="1:3" x14ac:dyDescent="0.35">
      <c r="A50" s="62" t="s">
        <v>86</v>
      </c>
      <c r="B50" s="62"/>
      <c r="C50" s="9" t="s">
        <v>178</v>
      </c>
    </row>
    <row r="51" spans="1:3" x14ac:dyDescent="0.35">
      <c r="A51" s="62" t="s">
        <v>87</v>
      </c>
      <c r="B51" s="62"/>
      <c r="C51" s="9" t="s">
        <v>178</v>
      </c>
    </row>
    <row r="52" spans="1:3" x14ac:dyDescent="0.35">
      <c r="A52" s="62" t="s">
        <v>88</v>
      </c>
      <c r="B52" s="62"/>
      <c r="C52" s="9" t="s">
        <v>178</v>
      </c>
    </row>
  </sheetData>
  <mergeCells count="49">
    <mergeCell ref="B14:C14"/>
    <mergeCell ref="A1:C1"/>
    <mergeCell ref="B8:C8"/>
    <mergeCell ref="B9:C9"/>
    <mergeCell ref="B12:C12"/>
    <mergeCell ref="B13:C13"/>
    <mergeCell ref="B2:C2"/>
    <mergeCell ref="B3:C3"/>
    <mergeCell ref="B4:C4"/>
    <mergeCell ref="B5:C5"/>
    <mergeCell ref="B6:C6"/>
    <mergeCell ref="B7:C7"/>
    <mergeCell ref="B10:C10"/>
    <mergeCell ref="B11:C11"/>
    <mergeCell ref="B15:C15"/>
    <mergeCell ref="A16:A20"/>
    <mergeCell ref="B16:C16"/>
    <mergeCell ref="B21:C21"/>
    <mergeCell ref="B22:C22"/>
    <mergeCell ref="A34:B34"/>
    <mergeCell ref="A35:B35"/>
    <mergeCell ref="B23:C23"/>
    <mergeCell ref="B24:C24"/>
    <mergeCell ref="B25:C25"/>
    <mergeCell ref="B26:C26"/>
    <mergeCell ref="A27:C27"/>
    <mergeCell ref="A49:B49"/>
    <mergeCell ref="A50:B50"/>
    <mergeCell ref="A51:B51"/>
    <mergeCell ref="A52:B52"/>
    <mergeCell ref="A28:B28"/>
    <mergeCell ref="A29:B29"/>
    <mergeCell ref="A41:B41"/>
    <mergeCell ref="A36:C36"/>
    <mergeCell ref="A37:B37"/>
    <mergeCell ref="A38:B38"/>
    <mergeCell ref="A39:B39"/>
    <mergeCell ref="A40:B40"/>
    <mergeCell ref="A30:B30"/>
    <mergeCell ref="A31:B31"/>
    <mergeCell ref="A32:B32"/>
    <mergeCell ref="A33:B33"/>
    <mergeCell ref="A48:B48"/>
    <mergeCell ref="A42:B42"/>
    <mergeCell ref="A43:B43"/>
    <mergeCell ref="A44:B44"/>
    <mergeCell ref="A45:B45"/>
    <mergeCell ref="A46:B46"/>
    <mergeCell ref="A47:B47"/>
  </mergeCells>
  <pageMargins left="0.7" right="0.7" top="0.75" bottom="0.75" header="0.3" footer="0.3"/>
  <pageSetup orientation="portrait" r:id="rId1"/>
  <headerFooter>
    <oddHeader>&amp;C&amp;"Calibri"&amp;10&amp;K000000Internal&amp;1#</oddHeader>
  </headerFooter>
  <extLst>
    <ext xmlns:x14="http://schemas.microsoft.com/office/spreadsheetml/2009/9/main" uri="{CCE6A557-97BC-4b89-ADB6-D9C93CAAB3DF}">
      <x14:dataValidations xmlns:xm="http://schemas.microsoft.com/office/excel/2006/main" disablePrompts="1" count="4">
        <x14:dataValidation type="list" allowBlank="1" showInputMessage="1" showErrorMessage="1" xr:uid="{4335DF3C-FC34-496D-859E-11EB4E59D1F6}">
          <x14:formula1>
            <xm:f>Hoja2!$C$2:$C$4</xm:f>
          </x14:formula1>
          <xm:sqref>B16:C16</xm:sqref>
        </x14:dataValidation>
        <x14:dataValidation type="list" allowBlank="1" showInputMessage="1" showErrorMessage="1" xr:uid="{0E3F1829-BF3F-4441-A13D-CA38524C6926}">
          <x14:formula1>
            <xm:f>Hoja2!$A$2:$A$5</xm:f>
          </x14:formula1>
          <xm:sqref>B12:C12</xm:sqref>
        </x14:dataValidation>
        <x14:dataValidation type="list" allowBlank="1" showInputMessage="1" showErrorMessage="1" xr:uid="{33A0B5FA-8D56-409D-B920-CF41C38F7FA5}">
          <x14:formula1>
            <xm:f>Hoja2!$E$2:$E$8</xm:f>
          </x14:formula1>
          <xm:sqref>B23:C23</xm:sqref>
        </x14:dataValidation>
        <x14:dataValidation type="list" allowBlank="1" showInputMessage="1" showErrorMessage="1" xr:uid="{CE598DA5-BE60-4504-8641-5BC1D7DE4EC8}">
          <x14:formula1>
            <xm:f>Hoja2!$B$1:$B$2</xm:f>
          </x14:formula1>
          <xm:sqref>B26:C26 B14:C15 B21:C21 B24:C24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06755E-B35D-4CEE-8BF1-57E845492022}">
  <sheetPr codeName="Hoja3">
    <tabColor theme="2" tint="-0.749992370372631"/>
  </sheetPr>
  <dimension ref="A1:XFC45"/>
  <sheetViews>
    <sheetView zoomScaleNormal="100" workbookViewId="0">
      <selection activeCell="A16" sqref="A16"/>
    </sheetView>
  </sheetViews>
  <sheetFormatPr baseColWidth="10" defaultColWidth="0" defaultRowHeight="14.5" x14ac:dyDescent="0.35"/>
  <cols>
    <col min="1" max="1" width="52.1796875" customWidth="1"/>
    <col min="2" max="2" width="35.453125" customWidth="1"/>
    <col min="3" max="3" width="96" customWidth="1"/>
    <col min="4" max="8" width="11.453125" hidden="1" customWidth="1"/>
    <col min="9" max="9" width="12" hidden="1" customWidth="1"/>
    <col min="10" max="16383" width="11.453125" hidden="1"/>
    <col min="16384" max="16384" width="7" hidden="1" customWidth="1"/>
  </cols>
  <sheetData>
    <row r="1" spans="1:6" ht="26" x14ac:dyDescent="0.35">
      <c r="A1" s="71" t="s">
        <v>29</v>
      </c>
      <c r="B1" s="71"/>
      <c r="C1" s="71"/>
    </row>
    <row r="2" spans="1:6" x14ac:dyDescent="0.35">
      <c r="A2" s="17" t="s">
        <v>14</v>
      </c>
      <c r="B2" s="93" t="str">
        <f>'GENERALES NOTA 321'!B2:C2</f>
        <v>SINIESTRO 144202581  - APLICATIVO 214447</v>
      </c>
      <c r="C2" s="94"/>
    </row>
    <row r="3" spans="1:6" x14ac:dyDescent="0.35">
      <c r="A3" s="18" t="s">
        <v>2</v>
      </c>
      <c r="B3" s="78" t="str">
        <f>'GENERALES NOTA 321'!B3:C3</f>
        <v>2024147516</v>
      </c>
      <c r="C3" s="78"/>
    </row>
    <row r="4" spans="1:6" x14ac:dyDescent="0.35">
      <c r="A4" s="18" t="s">
        <v>0</v>
      </c>
      <c r="B4" s="78" t="str">
        <f>'GENERALES NOTA 321'!B4:C4</f>
        <v>SUPERINTENDENCIA FINANCIERA</v>
      </c>
      <c r="C4" s="78"/>
    </row>
    <row r="5" spans="1:6" x14ac:dyDescent="0.35">
      <c r="A5" s="18" t="s">
        <v>92</v>
      </c>
      <c r="B5" s="78" t="str">
        <f>'GENERALES NOTA 321'!B5:C5</f>
        <v>ALLIANZ SEGUROS DE VIDA S.A. Y RCI COLOMBIA SA COMPAÑÍA DE FINANCIAMIENTO</v>
      </c>
      <c r="C5" s="78"/>
    </row>
    <row r="6" spans="1:6" ht="14.5" customHeight="1" x14ac:dyDescent="0.35">
      <c r="A6" s="18" t="s">
        <v>1</v>
      </c>
      <c r="B6" s="78" t="str">
        <f>'GENERALES NOTA 321'!B6:C6</f>
        <v>WILLIE CARVAJAL PRADA</v>
      </c>
      <c r="C6" s="78"/>
    </row>
    <row r="7" spans="1:6" x14ac:dyDescent="0.35">
      <c r="A7" s="18" t="s">
        <v>93</v>
      </c>
      <c r="B7" s="78" t="str">
        <f>'GENERALES NOTA 321'!B7:C7</f>
        <v>DEMANDA DIRECTA</v>
      </c>
      <c r="C7" s="78"/>
    </row>
    <row r="8" spans="1:6" ht="29" x14ac:dyDescent="0.35">
      <c r="A8" s="18" t="s">
        <v>32</v>
      </c>
      <c r="B8" s="89">
        <f>'GENERALES NOTA 322'!B15:C15</f>
        <v>91300000</v>
      </c>
      <c r="C8" s="90"/>
    </row>
    <row r="9" spans="1:6" x14ac:dyDescent="0.35">
      <c r="A9" s="95" t="s">
        <v>33</v>
      </c>
      <c r="B9" s="81" t="s">
        <v>34</v>
      </c>
      <c r="C9" s="82"/>
    </row>
    <row r="10" spans="1:6" x14ac:dyDescent="0.35">
      <c r="A10" s="95"/>
      <c r="B10" s="19" t="s">
        <v>35</v>
      </c>
      <c r="C10" s="16">
        <f>'GENERALES NOTA 322'!C17</f>
        <v>0</v>
      </c>
    </row>
    <row r="11" spans="1:6" x14ac:dyDescent="0.35">
      <c r="A11" s="95"/>
      <c r="B11" s="19" t="s">
        <v>36</v>
      </c>
      <c r="C11" s="16">
        <f>'GENERALES NOTA 322'!C18</f>
        <v>91300000</v>
      </c>
    </row>
    <row r="12" spans="1:6" x14ac:dyDescent="0.35">
      <c r="A12" s="95"/>
      <c r="B12" s="81"/>
      <c r="C12" s="82"/>
    </row>
    <row r="13" spans="1:6" x14ac:dyDescent="0.35">
      <c r="A13" s="95"/>
      <c r="B13" s="19" t="s">
        <v>95</v>
      </c>
      <c r="C13" s="21"/>
    </row>
    <row r="14" spans="1:6" x14ac:dyDescent="0.35">
      <c r="A14" s="95"/>
      <c r="B14" s="19" t="s">
        <v>96</v>
      </c>
      <c r="C14" s="21"/>
      <c r="E14" t="s">
        <v>45</v>
      </c>
      <c r="F14" s="14">
        <v>0.7</v>
      </c>
    </row>
    <row r="15" spans="1:6" x14ac:dyDescent="0.35">
      <c r="A15" s="20" t="s">
        <v>30</v>
      </c>
      <c r="B15" s="93" t="s">
        <v>104</v>
      </c>
      <c r="C15" s="94"/>
    </row>
    <row r="16" spans="1:6" ht="89.25" customHeight="1" x14ac:dyDescent="0.35">
      <c r="A16" s="18" t="s">
        <v>31</v>
      </c>
      <c r="B16" s="91" t="s">
        <v>200</v>
      </c>
      <c r="C16" s="92"/>
    </row>
    <row r="17" spans="1:3" ht="28.5" customHeight="1" x14ac:dyDescent="0.35">
      <c r="A17" s="11" t="s">
        <v>38</v>
      </c>
      <c r="B17" s="76">
        <f>((C19+C20+C22+C23)-C26)*C25*C27</f>
        <v>91300000</v>
      </c>
      <c r="C17" s="76"/>
    </row>
    <row r="18" spans="1:3" x14ac:dyDescent="0.35">
      <c r="A18" s="20" t="s">
        <v>39</v>
      </c>
      <c r="B18" s="83" t="s">
        <v>34</v>
      </c>
      <c r="C18" s="84"/>
    </row>
    <row r="19" spans="1:3" x14ac:dyDescent="0.35">
      <c r="A19" s="79"/>
      <c r="B19" s="19" t="s">
        <v>35</v>
      </c>
      <c r="C19" s="16"/>
    </row>
    <row r="20" spans="1:3" x14ac:dyDescent="0.35">
      <c r="A20" s="80"/>
      <c r="B20" s="19" t="s">
        <v>36</v>
      </c>
      <c r="C20" s="16">
        <v>91300000</v>
      </c>
    </row>
    <row r="21" spans="1:3" x14ac:dyDescent="0.35">
      <c r="A21" s="80"/>
      <c r="B21" s="81" t="s">
        <v>37</v>
      </c>
      <c r="C21" s="82"/>
    </row>
    <row r="22" spans="1:3" x14ac:dyDescent="0.35">
      <c r="A22" s="80"/>
      <c r="B22" s="19" t="s">
        <v>95</v>
      </c>
      <c r="C22" s="16">
        <v>0</v>
      </c>
    </row>
    <row r="23" spans="1:3" ht="29" x14ac:dyDescent="0.35">
      <c r="A23" s="80"/>
      <c r="B23" s="19" t="s">
        <v>97</v>
      </c>
      <c r="C23" s="16">
        <v>0</v>
      </c>
    </row>
    <row r="24" spans="1:3" x14ac:dyDescent="0.35">
      <c r="A24" s="80"/>
      <c r="B24" s="81" t="s">
        <v>98</v>
      </c>
      <c r="C24" s="82"/>
    </row>
    <row r="25" spans="1:3" x14ac:dyDescent="0.35">
      <c r="A25" s="22"/>
      <c r="B25" s="19" t="s">
        <v>102</v>
      </c>
      <c r="C25" s="23">
        <v>1</v>
      </c>
    </row>
    <row r="26" spans="1:3" x14ac:dyDescent="0.35">
      <c r="A26" s="24"/>
      <c r="B26" s="19" t="s">
        <v>99</v>
      </c>
      <c r="C26" s="25">
        <v>0</v>
      </c>
    </row>
    <row r="27" spans="1:3" x14ac:dyDescent="0.35">
      <c r="A27" s="24"/>
      <c r="B27" s="19" t="s">
        <v>111</v>
      </c>
      <c r="C27" s="23">
        <v>1</v>
      </c>
    </row>
    <row r="28" spans="1:3" x14ac:dyDescent="0.35">
      <c r="A28" s="15" t="s">
        <v>90</v>
      </c>
      <c r="B28" s="76">
        <f>IFERROR(B17*(VLOOKUP(B15,Hoja2!$G$1:$H$6,2,0)),16666)</f>
        <v>22825000</v>
      </c>
      <c r="C28" s="76"/>
    </row>
    <row r="29" spans="1:3" ht="103.5" customHeight="1" x14ac:dyDescent="0.35">
      <c r="A29" s="18" t="s">
        <v>40</v>
      </c>
      <c r="B29" s="77" t="s">
        <v>201</v>
      </c>
      <c r="C29" s="78"/>
    </row>
    <row r="30" spans="1:3" ht="132" customHeight="1" x14ac:dyDescent="0.35">
      <c r="A30" s="18" t="s">
        <v>41</v>
      </c>
      <c r="B30" s="85" t="s">
        <v>202</v>
      </c>
      <c r="C30" s="86"/>
    </row>
    <row r="32" spans="1:3" x14ac:dyDescent="0.35">
      <c r="A32" s="24"/>
      <c r="B32" s="24"/>
      <c r="C32" s="24"/>
    </row>
    <row r="33" spans="1:3" ht="26" x14ac:dyDescent="0.35">
      <c r="A33" s="87" t="s">
        <v>168</v>
      </c>
      <c r="B33" s="87"/>
      <c r="C33" s="87"/>
    </row>
    <row r="34" spans="1:3" x14ac:dyDescent="0.35">
      <c r="A34" s="88" t="s">
        <v>171</v>
      </c>
      <c r="B34" s="88"/>
      <c r="C34" s="88"/>
    </row>
    <row r="35" spans="1:3" x14ac:dyDescent="0.35">
      <c r="A35" s="31" t="s">
        <v>150</v>
      </c>
      <c r="B35" s="31" t="s">
        <v>169</v>
      </c>
      <c r="C35" s="32" t="s">
        <v>170</v>
      </c>
    </row>
    <row r="36" spans="1:3" ht="25" x14ac:dyDescent="0.35">
      <c r="A36" s="33" t="s">
        <v>158</v>
      </c>
      <c r="B36" s="34" t="s">
        <v>22</v>
      </c>
      <c r="C36" s="33" t="s">
        <v>172</v>
      </c>
    </row>
    <row r="37" spans="1:3" ht="50" x14ac:dyDescent="0.35">
      <c r="A37" s="33" t="s">
        <v>159</v>
      </c>
      <c r="B37" s="34" t="s">
        <v>22</v>
      </c>
      <c r="C37" s="33" t="s">
        <v>151</v>
      </c>
    </row>
    <row r="38" spans="1:3" ht="37.5" x14ac:dyDescent="0.35">
      <c r="A38" s="33" t="s">
        <v>160</v>
      </c>
      <c r="B38" s="34" t="s">
        <v>22</v>
      </c>
      <c r="C38" s="33" t="s">
        <v>173</v>
      </c>
    </row>
    <row r="39" spans="1:3" ht="25" x14ac:dyDescent="0.35">
      <c r="A39" s="33" t="s">
        <v>161</v>
      </c>
      <c r="B39" s="34" t="s">
        <v>22</v>
      </c>
      <c r="C39" s="33" t="s">
        <v>152</v>
      </c>
    </row>
    <row r="40" spans="1:3" x14ac:dyDescent="0.35">
      <c r="A40" s="33" t="s">
        <v>162</v>
      </c>
      <c r="B40" s="34" t="s">
        <v>22</v>
      </c>
      <c r="C40" s="35"/>
    </row>
    <row r="41" spans="1:3" ht="25" x14ac:dyDescent="0.35">
      <c r="A41" s="33" t="s">
        <v>163</v>
      </c>
      <c r="B41" s="34" t="s">
        <v>22</v>
      </c>
      <c r="C41" s="33" t="s">
        <v>153</v>
      </c>
    </row>
    <row r="42" spans="1:3" ht="25" x14ac:dyDescent="0.35">
      <c r="A42" s="33" t="s">
        <v>164</v>
      </c>
      <c r="B42" s="34" t="s">
        <v>22</v>
      </c>
      <c r="C42" s="33" t="s">
        <v>154</v>
      </c>
    </row>
    <row r="43" spans="1:3" x14ac:dyDescent="0.35">
      <c r="A43" s="33" t="s">
        <v>165</v>
      </c>
      <c r="B43" s="34" t="s">
        <v>22</v>
      </c>
      <c r="C43" s="35" t="s">
        <v>155</v>
      </c>
    </row>
    <row r="44" spans="1:3" ht="25" x14ac:dyDescent="0.35">
      <c r="A44" s="33" t="s">
        <v>166</v>
      </c>
      <c r="B44" s="34" t="s">
        <v>22</v>
      </c>
      <c r="C44" s="35" t="s">
        <v>156</v>
      </c>
    </row>
    <row r="45" spans="1:3" ht="25" x14ac:dyDescent="0.35">
      <c r="A45" s="33" t="s">
        <v>167</v>
      </c>
      <c r="B45" s="34" t="s">
        <v>22</v>
      </c>
      <c r="C45" s="35" t="s">
        <v>157</v>
      </c>
    </row>
  </sheetData>
  <sheetProtection algorithmName="SHA-512" hashValue="nrSR34g+b0+nT98fyhlT8cvTBDoWlBSBn8EdwVTlI2g1c3IN/b61IoGa3wj0uVn7XVWBEfqn2kb2jOqdDVU6hQ==" saltValue="FC7iqkhrX/AphMWRt/a68A==" spinCount="100000" sheet="1"/>
  <mergeCells count="23">
    <mergeCell ref="B30:C30"/>
    <mergeCell ref="A33:C33"/>
    <mergeCell ref="A34:C34"/>
    <mergeCell ref="A1:C1"/>
    <mergeCell ref="B8:C8"/>
    <mergeCell ref="B16:C16"/>
    <mergeCell ref="B15:C15"/>
    <mergeCell ref="B2:C2"/>
    <mergeCell ref="B3:C3"/>
    <mergeCell ref="B4:C4"/>
    <mergeCell ref="B5:C5"/>
    <mergeCell ref="B6:C6"/>
    <mergeCell ref="B7:C7"/>
    <mergeCell ref="A9:A14"/>
    <mergeCell ref="B9:C9"/>
    <mergeCell ref="B12:C12"/>
    <mergeCell ref="B17:C17"/>
    <mergeCell ref="B29:C29"/>
    <mergeCell ref="A19:A24"/>
    <mergeCell ref="B21:C21"/>
    <mergeCell ref="B24:C24"/>
    <mergeCell ref="B28:C28"/>
    <mergeCell ref="B18:C18"/>
  </mergeCells>
  <dataValidations count="1">
    <dataValidation type="decimal" operator="lessThanOrEqual" allowBlank="1" showInputMessage="1" showErrorMessage="1" sqref="C25" xr:uid="{BAF897D7-1ED6-4966-8106-ADA0ABAC871D}">
      <formula1>1</formula1>
    </dataValidation>
  </dataValidations>
  <pageMargins left="0.7" right="0.7" top="0.75" bottom="0.75" header="0.3" footer="0.3"/>
  <pageSetup orientation="portrait" r:id="rId1"/>
  <headerFooter>
    <oddHeader>&amp;C&amp;"Calibri"&amp;10&amp;K000000Internal&amp;1#</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1BAC47F9-0AC9-4E89-86B6-5623307586E9}">
          <x14:formula1>
            <xm:f>Hoja2!$G$1:$G$7</xm:f>
          </x14:formula1>
          <xm:sqref>B15:C15</xm:sqref>
        </x14:dataValidation>
        <x14:dataValidation type="list" allowBlank="1" showInputMessage="1" showErrorMessage="1" xr:uid="{83049F75-6B3F-4CA7-BC9C-9D725204D9BC}">
          <x14:formula1>
            <xm:f>Hoja2!$B$1:$B$2</xm:f>
          </x14:formula1>
          <xm:sqref>B36:B45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D8A762-DA9F-4C95-8769-687A7B239DB7}">
  <sheetPr codeName="Hoja4">
    <tabColor theme="2" tint="-0.749992370372631"/>
  </sheetPr>
  <dimension ref="A1:C17"/>
  <sheetViews>
    <sheetView zoomScale="85" zoomScaleNormal="85" workbookViewId="0">
      <selection activeCell="C18" sqref="C18"/>
    </sheetView>
  </sheetViews>
  <sheetFormatPr baseColWidth="10" defaultColWidth="0" defaultRowHeight="14.5" x14ac:dyDescent="0.35"/>
  <cols>
    <col min="1" max="1" width="62.26953125" customWidth="1"/>
    <col min="2" max="3" width="69.26953125" customWidth="1"/>
    <col min="4" max="16384" width="10.81640625" hidden="1"/>
  </cols>
  <sheetData>
    <row r="1" spans="1:3" ht="26" x14ac:dyDescent="0.35">
      <c r="A1" s="71" t="s">
        <v>42</v>
      </c>
      <c r="B1" s="71"/>
      <c r="C1" s="71"/>
    </row>
    <row r="2" spans="1:3" ht="17.149999999999999" customHeight="1" x14ac:dyDescent="0.35">
      <c r="A2" s="29" t="s">
        <v>14</v>
      </c>
      <c r="B2" s="96" t="str">
        <f>'[2]AUTOS NOTA 321'!B2:C2</f>
        <v xml:space="preserve">SINIESTRO   LEGIS </v>
      </c>
      <c r="C2" s="97"/>
    </row>
    <row r="3" spans="1:3" ht="16" customHeight="1" x14ac:dyDescent="0.35">
      <c r="A3" s="5" t="s">
        <v>120</v>
      </c>
      <c r="B3" s="42" t="str">
        <f>'GENERALES NOTA 322'!B2:C2</f>
        <v>2024147516</v>
      </c>
      <c r="C3" s="42"/>
    </row>
    <row r="4" spans="1:3" x14ac:dyDescent="0.35">
      <c r="A4" s="5" t="s">
        <v>109</v>
      </c>
      <c r="B4" s="42" t="str">
        <f>'GENERALES NOTA 322'!B3:C3</f>
        <v>SUPERINTENDENCIA FINANCIERA</v>
      </c>
      <c r="C4" s="42"/>
    </row>
    <row r="5" spans="1:3" ht="29.15" customHeight="1" x14ac:dyDescent="0.35">
      <c r="A5" s="5" t="s">
        <v>121</v>
      </c>
      <c r="B5" s="42" t="str">
        <f>'GENERALES NOTA 322'!B4:C4</f>
        <v>ALLIANZ SEGUROS DE VIDA S.A. Y RCI COLOMBIA SA COMPAÑÍA DE FINANCIAMIENTO</v>
      </c>
      <c r="C5" s="42"/>
    </row>
    <row r="6" spans="1:3" x14ac:dyDescent="0.35">
      <c r="A6" s="5" t="s">
        <v>122</v>
      </c>
      <c r="B6" s="42" t="str">
        <f>'GENERALES NOTA 322'!B5:C5</f>
        <v>WILLIE CARVAJAL PRADA</v>
      </c>
      <c r="C6" s="42"/>
    </row>
    <row r="7" spans="1:3" ht="43.5" customHeight="1" x14ac:dyDescent="0.35">
      <c r="A7" s="5" t="s">
        <v>123</v>
      </c>
      <c r="B7" s="42" t="str">
        <f>'GENERALES NOTA 322'!B6:C6</f>
        <v>DEMANDA DIRECTA</v>
      </c>
      <c r="C7" s="42"/>
    </row>
    <row r="8" spans="1:3" x14ac:dyDescent="0.35">
      <c r="A8" s="5" t="s">
        <v>100</v>
      </c>
      <c r="B8" s="42" t="s">
        <v>103</v>
      </c>
      <c r="C8" s="42"/>
    </row>
    <row r="9" spans="1:3" x14ac:dyDescent="0.35">
      <c r="A9" s="12" t="s">
        <v>39</v>
      </c>
      <c r="B9" s="98"/>
      <c r="C9" s="98"/>
    </row>
    <row r="10" spans="1:3" x14ac:dyDescent="0.35">
      <c r="A10" s="12" t="s">
        <v>140</v>
      </c>
      <c r="B10" s="42"/>
      <c r="C10" s="42"/>
    </row>
    <row r="11" spans="1:3" x14ac:dyDescent="0.35">
      <c r="A11" s="12" t="s">
        <v>139</v>
      </c>
      <c r="B11" s="99"/>
      <c r="C11" s="100"/>
    </row>
    <row r="12" spans="1:3" ht="29" x14ac:dyDescent="0.35">
      <c r="A12" s="5" t="s">
        <v>141</v>
      </c>
      <c r="B12" s="42"/>
      <c r="C12" s="42"/>
    </row>
    <row r="13" spans="1:3" ht="29" x14ac:dyDescent="0.35">
      <c r="A13" s="5" t="s">
        <v>142</v>
      </c>
      <c r="B13" s="42"/>
      <c r="C13" s="42"/>
    </row>
    <row r="14" spans="1:3" x14ac:dyDescent="0.35">
      <c r="A14" s="5" t="s">
        <v>143</v>
      </c>
      <c r="B14" s="96"/>
      <c r="C14" s="97"/>
    </row>
    <row r="15" spans="1:3" x14ac:dyDescent="0.35">
      <c r="A15" s="12" t="s">
        <v>144</v>
      </c>
      <c r="B15" s="42"/>
      <c r="C15" s="42"/>
    </row>
    <row r="16" spans="1:3" ht="100.5" customHeight="1" x14ac:dyDescent="0.35">
      <c r="A16" s="9" t="s">
        <v>145</v>
      </c>
      <c r="B16" s="100"/>
      <c r="C16" s="100"/>
    </row>
    <row r="17" ht="36.65" customHeight="1" x14ac:dyDescent="0.35"/>
  </sheetData>
  <mergeCells count="16">
    <mergeCell ref="B12:C12"/>
    <mergeCell ref="B13:C13"/>
    <mergeCell ref="B15:C15"/>
    <mergeCell ref="B16:C16"/>
    <mergeCell ref="B14:C14"/>
    <mergeCell ref="B7:C7"/>
    <mergeCell ref="B8:C8"/>
    <mergeCell ref="B9:C9"/>
    <mergeCell ref="B10:C10"/>
    <mergeCell ref="B11:C11"/>
    <mergeCell ref="B6:C6"/>
    <mergeCell ref="A1:C1"/>
    <mergeCell ref="B2:C2"/>
    <mergeCell ref="B3:C3"/>
    <mergeCell ref="B4:C4"/>
    <mergeCell ref="B5:C5"/>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B98FA5FF-1777-4256-8C88-5CB8A51F4731}">
          <x14:formula1>
            <xm:f>Hoja2!$G$1:$G$7</xm:f>
          </x14:formula1>
          <xm:sqref>B8:C8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E3FF8B-D4A2-4810-8136-F95B99C9D362}">
  <sheetPr>
    <tabColor theme="3" tint="0.39997558519241921"/>
  </sheetPr>
  <dimension ref="A1:H25"/>
  <sheetViews>
    <sheetView tabSelected="1" topLeftCell="A4" zoomScale="115" zoomScaleNormal="115" workbookViewId="0">
      <selection activeCell="B7" sqref="B7:C7"/>
    </sheetView>
  </sheetViews>
  <sheetFormatPr baseColWidth="10" defaultColWidth="0" defaultRowHeight="14.5" x14ac:dyDescent="0.35"/>
  <cols>
    <col min="1" max="1" width="54.453125" customWidth="1"/>
    <col min="2" max="2" width="23.453125" customWidth="1"/>
    <col min="3" max="3" width="98.81640625" customWidth="1"/>
    <col min="4" max="8" width="0" hidden="1" customWidth="1"/>
    <col min="9" max="16384" width="11.453125" hidden="1"/>
  </cols>
  <sheetData>
    <row r="1" spans="1:3" ht="18.5" x14ac:dyDescent="0.35">
      <c r="A1" s="101" t="s">
        <v>118</v>
      </c>
      <c r="B1" s="101"/>
      <c r="C1" s="101"/>
    </row>
    <row r="2" spans="1:3" x14ac:dyDescent="0.35">
      <c r="A2" s="29" t="s">
        <v>14</v>
      </c>
      <c r="B2" s="109" t="str">
        <f>'[3]GENERALES NOTA 321'!B2:C2</f>
        <v>SINIESTRO 144202581  - APLICATIVO 214447</v>
      </c>
      <c r="C2" s="110"/>
    </row>
    <row r="3" spans="1:3" ht="23.5" customHeight="1" x14ac:dyDescent="0.35">
      <c r="A3" s="5" t="s">
        <v>2</v>
      </c>
      <c r="B3" s="42" t="str">
        <f>'GENERALES NOTA 322'!B2:C2</f>
        <v>2024147516</v>
      </c>
      <c r="C3" s="42"/>
    </row>
    <row r="4" spans="1:3" x14ac:dyDescent="0.35">
      <c r="A4" s="5" t="s">
        <v>0</v>
      </c>
      <c r="B4" s="42" t="str">
        <f>'GENERALES NOTA 322'!B3:C3</f>
        <v>SUPERINTENDENCIA FINANCIERA</v>
      </c>
      <c r="C4" s="42"/>
    </row>
    <row r="5" spans="1:3" x14ac:dyDescent="0.35">
      <c r="A5" s="5" t="s">
        <v>92</v>
      </c>
      <c r="B5" s="42" t="str">
        <f>'GENERALES NOTA 322'!B4:C4</f>
        <v>ALLIANZ SEGUROS DE VIDA S.A. Y RCI COLOMBIA SA COMPAÑÍA DE FINANCIAMIENTO</v>
      </c>
      <c r="C5" s="42"/>
    </row>
    <row r="6" spans="1:3" x14ac:dyDescent="0.35">
      <c r="A6" s="5" t="s">
        <v>1</v>
      </c>
      <c r="B6" s="42" t="str">
        <f>'GENERALES NOTA 322'!B5:C5</f>
        <v>WILLIE CARVAJAL PRADA</v>
      </c>
      <c r="C6" s="42"/>
    </row>
    <row r="7" spans="1:3" x14ac:dyDescent="0.35">
      <c r="A7" s="5" t="s">
        <v>93</v>
      </c>
      <c r="B7" s="42" t="str">
        <f>'GENERALES NOTA 322'!B6:C6</f>
        <v>DEMANDA DIRECTA</v>
      </c>
      <c r="C7" s="42"/>
    </row>
    <row r="8" spans="1:3" x14ac:dyDescent="0.35">
      <c r="A8" s="5" t="s">
        <v>100</v>
      </c>
      <c r="B8" s="42" t="s">
        <v>44</v>
      </c>
      <c r="C8" s="42"/>
    </row>
    <row r="9" spans="1:3" x14ac:dyDescent="0.35">
      <c r="A9" s="12" t="s">
        <v>39</v>
      </c>
      <c r="B9" s="102">
        <v>91300000</v>
      </c>
      <c r="C9" s="102"/>
    </row>
    <row r="10" spans="1:3" x14ac:dyDescent="0.35">
      <c r="A10" s="5" t="s">
        <v>112</v>
      </c>
      <c r="B10" s="103"/>
      <c r="C10" s="103"/>
    </row>
    <row r="11" spans="1:3" ht="41.15" customHeight="1" x14ac:dyDescent="0.35">
      <c r="A11" s="5" t="s">
        <v>149</v>
      </c>
      <c r="B11" s="44" t="s">
        <v>203</v>
      </c>
      <c r="C11" s="42"/>
    </row>
    <row r="12" spans="1:3" ht="41.15" hidden="1" customHeight="1" x14ac:dyDescent="0.35">
      <c r="A12" s="5" t="s">
        <v>115</v>
      </c>
      <c r="B12" s="42"/>
      <c r="C12" s="42"/>
    </row>
    <row r="13" spans="1:3" ht="18.75" customHeight="1" x14ac:dyDescent="0.35">
      <c r="A13" s="5" t="s">
        <v>116</v>
      </c>
      <c r="B13" s="104"/>
      <c r="C13" s="104"/>
    </row>
    <row r="14" spans="1:3" x14ac:dyDescent="0.35">
      <c r="A14" s="5" t="s">
        <v>117</v>
      </c>
      <c r="B14" s="42"/>
      <c r="C14" s="42"/>
    </row>
    <row r="20" spans="4:8" x14ac:dyDescent="0.35">
      <c r="D20" t="str">
        <f t="shared" ref="D20:H20" si="0">UPPER(D18)</f>
        <v/>
      </c>
      <c r="E20" t="str">
        <f t="shared" si="0"/>
        <v/>
      </c>
      <c r="F20" t="str">
        <f t="shared" si="0"/>
        <v/>
      </c>
      <c r="G20" t="str">
        <f t="shared" si="0"/>
        <v/>
      </c>
      <c r="H20" t="str">
        <f t="shared" si="0"/>
        <v/>
      </c>
    </row>
    <row r="21" spans="4:8" x14ac:dyDescent="0.35">
      <c r="D21" t="str">
        <f t="shared" ref="D21:H21" si="1">UPPER(D19)</f>
        <v/>
      </c>
      <c r="E21" t="str">
        <f t="shared" si="1"/>
        <v/>
      </c>
      <c r="F21" t="str">
        <f t="shared" si="1"/>
        <v/>
      </c>
      <c r="G21" t="str">
        <f t="shared" si="1"/>
        <v/>
      </c>
      <c r="H21" t="str">
        <f t="shared" si="1"/>
        <v/>
      </c>
    </row>
    <row r="22" spans="4:8" x14ac:dyDescent="0.35">
      <c r="D22" t="str">
        <f t="shared" ref="D22:H22" si="2">UPPER(D20)</f>
        <v/>
      </c>
      <c r="E22" t="str">
        <f t="shared" si="2"/>
        <v/>
      </c>
      <c r="F22" t="str">
        <f t="shared" si="2"/>
        <v/>
      </c>
      <c r="G22" t="str">
        <f t="shared" si="2"/>
        <v/>
      </c>
      <c r="H22" t="str">
        <f t="shared" si="2"/>
        <v/>
      </c>
    </row>
    <row r="23" spans="4:8" x14ac:dyDescent="0.35">
      <c r="D23" t="str">
        <f>UPPER(D21)</f>
        <v/>
      </c>
      <c r="E23" t="str">
        <f t="shared" ref="E23:H23" si="3">UPPER(E21)</f>
        <v/>
      </c>
      <c r="F23" t="str">
        <f t="shared" si="3"/>
        <v/>
      </c>
      <c r="G23" t="str">
        <f t="shared" si="3"/>
        <v/>
      </c>
      <c r="H23" t="str">
        <f t="shared" si="3"/>
        <v/>
      </c>
    </row>
    <row r="24" spans="4:8" x14ac:dyDescent="0.35">
      <c r="D24" t="str">
        <f t="shared" ref="D24:H24" si="4">UPPER(D22)</f>
        <v/>
      </c>
      <c r="E24" t="str">
        <f t="shared" si="4"/>
        <v/>
      </c>
      <c r="F24" t="str">
        <f t="shared" si="4"/>
        <v/>
      </c>
      <c r="G24" t="str">
        <f t="shared" si="4"/>
        <v/>
      </c>
      <c r="H24" t="str">
        <f t="shared" si="4"/>
        <v/>
      </c>
    </row>
    <row r="25" spans="4:8" x14ac:dyDescent="0.35">
      <c r="D25" t="str">
        <f t="shared" ref="D25:H25" si="5">UPPER(D23)</f>
        <v/>
      </c>
      <c r="E25" t="str">
        <f t="shared" si="5"/>
        <v/>
      </c>
      <c r="F25" t="str">
        <f t="shared" si="5"/>
        <v/>
      </c>
      <c r="G25" t="str">
        <f t="shared" si="5"/>
        <v/>
      </c>
      <c r="H25" t="str">
        <f t="shared" si="5"/>
        <v/>
      </c>
    </row>
  </sheetData>
  <mergeCells count="14">
    <mergeCell ref="B14:C14"/>
    <mergeCell ref="B7:C7"/>
    <mergeCell ref="B8:C8"/>
    <mergeCell ref="B9:C9"/>
    <mergeCell ref="B10:C10"/>
    <mergeCell ref="B11:C11"/>
    <mergeCell ref="B13:C13"/>
    <mergeCell ref="B12:C12"/>
    <mergeCell ref="B6:C6"/>
    <mergeCell ref="A1:C1"/>
    <mergeCell ref="B2:C2"/>
    <mergeCell ref="B3:C3"/>
    <mergeCell ref="B4:C4"/>
    <mergeCell ref="B5:C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BFAE1A-7488-4345-8CA1-CE97BD0CF2D1}">
  <sheetPr>
    <tabColor theme="3" tint="0.39997558519241921"/>
  </sheetPr>
  <dimension ref="A1:C28"/>
  <sheetViews>
    <sheetView topLeftCell="A10" zoomScaleNormal="100" workbookViewId="0">
      <selection activeCell="B14" sqref="B14:C14"/>
    </sheetView>
  </sheetViews>
  <sheetFormatPr baseColWidth="10" defaultColWidth="0" defaultRowHeight="14.5" x14ac:dyDescent="0.35"/>
  <cols>
    <col min="1" max="1" width="72.81640625" customWidth="1"/>
    <col min="2" max="2" width="39.81640625" customWidth="1"/>
    <col min="3" max="3" width="96.26953125" customWidth="1"/>
    <col min="4" max="16384" width="11.453125" hidden="1"/>
  </cols>
  <sheetData>
    <row r="1" spans="1:3" ht="18.5" x14ac:dyDescent="0.35">
      <c r="A1" s="101" t="s">
        <v>119</v>
      </c>
      <c r="B1" s="101"/>
      <c r="C1" s="101"/>
    </row>
    <row r="2" spans="1:3" ht="14.15" customHeight="1" x14ac:dyDescent="0.35">
      <c r="A2" s="10" t="s">
        <v>14</v>
      </c>
      <c r="B2" s="96" t="str">
        <f>'[2]AUTOS NOTA 321'!B2:C2</f>
        <v xml:space="preserve">SINIESTRO   LEGIS </v>
      </c>
      <c r="C2" s="97"/>
    </row>
    <row r="3" spans="1:3" x14ac:dyDescent="0.35">
      <c r="A3" s="5" t="s">
        <v>2</v>
      </c>
      <c r="B3" s="42" t="str">
        <f>'GENERALES NOTA 322'!B2:C2</f>
        <v>2024147516</v>
      </c>
      <c r="C3" s="42"/>
    </row>
    <row r="4" spans="1:3" x14ac:dyDescent="0.35">
      <c r="A4" s="5" t="s">
        <v>0</v>
      </c>
      <c r="B4" s="42" t="str">
        <f>'GENERALES NOTA 322'!B3:C3</f>
        <v>SUPERINTENDENCIA FINANCIERA</v>
      </c>
      <c r="C4" s="42"/>
    </row>
    <row r="5" spans="1:3" x14ac:dyDescent="0.35">
      <c r="A5" s="5" t="s">
        <v>92</v>
      </c>
      <c r="B5" s="42" t="str">
        <f>'GENERALES NOTA 322'!B4:C4</f>
        <v>ALLIANZ SEGUROS DE VIDA S.A. Y RCI COLOMBIA SA COMPAÑÍA DE FINANCIAMIENTO</v>
      </c>
      <c r="C5" s="42"/>
    </row>
    <row r="6" spans="1:3" x14ac:dyDescent="0.35">
      <c r="A6" s="5" t="s">
        <v>1</v>
      </c>
      <c r="B6" s="42" t="str">
        <f>'GENERALES NOTA 322'!B5:C5</f>
        <v>WILLIE CARVAJAL PRADA</v>
      </c>
      <c r="C6" s="42"/>
    </row>
    <row r="7" spans="1:3" x14ac:dyDescent="0.35">
      <c r="A7" s="5" t="s">
        <v>93</v>
      </c>
      <c r="B7" s="42" t="str">
        <f>'GENERALES NOTA 322'!B6:C6</f>
        <v>DEMANDA DIRECTA</v>
      </c>
      <c r="C7" s="42"/>
    </row>
    <row r="8" spans="1:3" x14ac:dyDescent="0.35">
      <c r="A8" s="5" t="s">
        <v>113</v>
      </c>
      <c r="B8" s="42" t="str">
        <f>'GENERALES NOTA 325'!B8:C8</f>
        <v>PROBABLE GENERALES</v>
      </c>
      <c r="C8" s="42"/>
    </row>
    <row r="9" spans="1:3" ht="24" customHeight="1" x14ac:dyDescent="0.35">
      <c r="A9" s="5" t="s">
        <v>114</v>
      </c>
      <c r="B9" s="42"/>
      <c r="C9" s="42"/>
    </row>
    <row r="10" spans="1:3" ht="88.5" customHeight="1" x14ac:dyDescent="0.35">
      <c r="A10" s="5" t="s">
        <v>146</v>
      </c>
      <c r="B10" s="42"/>
      <c r="C10" s="42"/>
    </row>
    <row r="11" spans="1:3" ht="43.5" customHeight="1" x14ac:dyDescent="0.35">
      <c r="A11" s="107"/>
      <c r="B11" s="107"/>
      <c r="C11" s="107"/>
    </row>
    <row r="12" spans="1:3" hidden="1" x14ac:dyDescent="0.35">
      <c r="A12" s="108"/>
      <c r="B12" s="108"/>
      <c r="C12" s="108"/>
    </row>
    <row r="13" spans="1:3" ht="18.5" x14ac:dyDescent="0.35">
      <c r="A13" s="101" t="s">
        <v>147</v>
      </c>
      <c r="B13" s="101"/>
      <c r="C13" s="101"/>
    </row>
    <row r="14" spans="1:3" x14ac:dyDescent="0.35">
      <c r="A14" s="20" t="s">
        <v>30</v>
      </c>
      <c r="B14" s="93" t="s">
        <v>43</v>
      </c>
      <c r="C14" s="94"/>
    </row>
    <row r="15" spans="1:3" ht="29" x14ac:dyDescent="0.35">
      <c r="A15" s="18" t="s">
        <v>31</v>
      </c>
      <c r="B15" s="91"/>
      <c r="C15" s="92"/>
    </row>
    <row r="16" spans="1:3" ht="29" x14ac:dyDescent="0.35">
      <c r="A16" s="11" t="s">
        <v>38</v>
      </c>
      <c r="B16" s="76">
        <f>((C18+C19+C21+C22)-C25)*C24*C26</f>
        <v>100000000</v>
      </c>
      <c r="C16" s="76"/>
    </row>
    <row r="17" spans="1:3" x14ac:dyDescent="0.35">
      <c r="A17" s="20" t="s">
        <v>39</v>
      </c>
      <c r="B17" s="83" t="s">
        <v>34</v>
      </c>
      <c r="C17" s="84"/>
    </row>
    <row r="18" spans="1:3" x14ac:dyDescent="0.35">
      <c r="A18" s="79"/>
      <c r="B18" s="19" t="s">
        <v>35</v>
      </c>
      <c r="C18" s="16">
        <v>100000000</v>
      </c>
    </row>
    <row r="19" spans="1:3" x14ac:dyDescent="0.35">
      <c r="A19" s="80"/>
      <c r="B19" s="19" t="s">
        <v>36</v>
      </c>
      <c r="C19" s="16">
        <v>0</v>
      </c>
    </row>
    <row r="20" spans="1:3" x14ac:dyDescent="0.35">
      <c r="A20" s="80"/>
      <c r="B20" s="81" t="s">
        <v>37</v>
      </c>
      <c r="C20" s="82"/>
    </row>
    <row r="21" spans="1:3" x14ac:dyDescent="0.35">
      <c r="A21" s="80"/>
      <c r="B21" s="19" t="s">
        <v>95</v>
      </c>
      <c r="C21" s="16">
        <v>0</v>
      </c>
    </row>
    <row r="22" spans="1:3" ht="29" x14ac:dyDescent="0.35">
      <c r="A22" s="80"/>
      <c r="B22" s="19" t="s">
        <v>97</v>
      </c>
      <c r="C22" s="16">
        <v>0</v>
      </c>
    </row>
    <row r="23" spans="1:3" x14ac:dyDescent="0.35">
      <c r="A23" s="80"/>
      <c r="B23" s="81" t="s">
        <v>98</v>
      </c>
      <c r="C23" s="82"/>
    </row>
    <row r="24" spans="1:3" x14ac:dyDescent="0.35">
      <c r="A24" s="22"/>
      <c r="B24" s="19" t="s">
        <v>102</v>
      </c>
      <c r="C24" s="23">
        <v>1</v>
      </c>
    </row>
    <row r="25" spans="1:3" x14ac:dyDescent="0.35">
      <c r="A25" s="24"/>
      <c r="B25" s="19" t="s">
        <v>99</v>
      </c>
      <c r="C25" s="25">
        <v>0</v>
      </c>
    </row>
    <row r="26" spans="1:3" x14ac:dyDescent="0.35">
      <c r="A26" s="24"/>
      <c r="B26" s="19" t="s">
        <v>111</v>
      </c>
      <c r="C26" s="23">
        <v>1</v>
      </c>
    </row>
    <row r="27" spans="1:3" x14ac:dyDescent="0.35">
      <c r="A27" s="15" t="s">
        <v>90</v>
      </c>
      <c r="B27" s="76">
        <f>IFERROR(B16*(VLOOKUP(B14,Hoja2!$G$1:$H$6,2,0)),16666)</f>
        <v>16666</v>
      </c>
      <c r="C27" s="76"/>
    </row>
    <row r="28" spans="1:3" ht="95.25" customHeight="1" x14ac:dyDescent="0.35">
      <c r="A28" s="30" t="s">
        <v>148</v>
      </c>
      <c r="B28" s="105"/>
      <c r="C28" s="106"/>
    </row>
  </sheetData>
  <mergeCells count="21">
    <mergeCell ref="B27:C27"/>
    <mergeCell ref="A13:C13"/>
    <mergeCell ref="B28:C28"/>
    <mergeCell ref="A11:C12"/>
    <mergeCell ref="B20:C20"/>
    <mergeCell ref="B14:C14"/>
    <mergeCell ref="B15:C15"/>
    <mergeCell ref="B17:C17"/>
    <mergeCell ref="A18:A23"/>
    <mergeCell ref="B23:C23"/>
    <mergeCell ref="B16:C16"/>
    <mergeCell ref="B7:C7"/>
    <mergeCell ref="B8:C8"/>
    <mergeCell ref="B10:C10"/>
    <mergeCell ref="B9:C9"/>
    <mergeCell ref="A1:C1"/>
    <mergeCell ref="B2:C2"/>
    <mergeCell ref="B3:C3"/>
    <mergeCell ref="B4:C4"/>
    <mergeCell ref="B5:C5"/>
    <mergeCell ref="B6:C6"/>
  </mergeCells>
  <dataValidations count="1">
    <dataValidation type="decimal" operator="lessThanOrEqual" allowBlank="1" showInputMessage="1" showErrorMessage="1" sqref="C24" xr:uid="{41F05306-0647-4B3F-9F65-BA97A3AFC11D}">
      <formula1>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2AE44EFF-D747-47F8-839C-678EB5C9D5DF}">
          <x14:formula1>
            <xm:f>Hoja2!$N$1:$N$3</xm:f>
          </x14:formula1>
          <xm:sqref>B9:C9</xm:sqref>
        </x14:dataValidation>
        <x14:dataValidation type="list" allowBlank="1" showInputMessage="1" showErrorMessage="1" xr:uid="{B271960E-476F-49EB-921A-138494E0763A}">
          <x14:formula1>
            <xm:f>Hoja2!$G$1:$G$7</xm:f>
          </x14:formula1>
          <xm:sqref>B14:C14</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47F59B-8AA5-41E5-86DB-CDC56715B556}">
  <sheetPr codeName="Hoja5"/>
  <dimension ref="A1:A2"/>
  <sheetViews>
    <sheetView workbookViewId="0">
      <selection activeCell="B12" sqref="B12:C13"/>
    </sheetView>
  </sheetViews>
  <sheetFormatPr baseColWidth="10" defaultRowHeight="14.5" x14ac:dyDescent="0.35"/>
  <sheetData>
    <row r="1" spans="1:1" x14ac:dyDescent="0.35">
      <c r="A1" t="s">
        <v>101</v>
      </c>
    </row>
    <row r="2" spans="1:1" x14ac:dyDescent="0.35">
      <c r="A2" t="s">
        <v>22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F2CF9-1FC7-4334-B310-E34228CFBC7F}">
  <sheetPr codeName="Hoja6"/>
  <dimension ref="A1:N8"/>
  <sheetViews>
    <sheetView workbookViewId="0">
      <selection activeCell="A27" sqref="A27"/>
    </sheetView>
  </sheetViews>
  <sheetFormatPr baseColWidth="10" defaultColWidth="11.54296875" defaultRowHeight="14.5" x14ac:dyDescent="0.35"/>
  <cols>
    <col min="4" max="4" width="20.1796875" bestFit="1" customWidth="1"/>
    <col min="5" max="5" width="42.81640625" bestFit="1" customWidth="1"/>
    <col min="7" max="7" width="33.26953125" customWidth="1"/>
    <col min="14" max="14" width="20.7265625" customWidth="1"/>
  </cols>
  <sheetData>
    <row r="1" spans="1:14" x14ac:dyDescent="0.35">
      <c r="A1" s="8" t="s">
        <v>46</v>
      </c>
      <c r="B1" t="s">
        <v>21</v>
      </c>
      <c r="C1" s="8" t="s">
        <v>20</v>
      </c>
      <c r="D1" s="8" t="s">
        <v>47</v>
      </c>
      <c r="E1" s="3" t="s">
        <v>5</v>
      </c>
      <c r="F1" s="2" t="s">
        <v>45</v>
      </c>
      <c r="G1" s="2" t="s">
        <v>103</v>
      </c>
      <c r="H1" s="4">
        <v>0.7</v>
      </c>
      <c r="I1" t="s">
        <v>3</v>
      </c>
      <c r="J1" t="s">
        <v>65</v>
      </c>
      <c r="L1" t="s">
        <v>110</v>
      </c>
      <c r="N1" s="2" t="s">
        <v>137</v>
      </c>
    </row>
    <row r="2" spans="1:14" x14ac:dyDescent="0.35">
      <c r="A2" t="s">
        <v>51</v>
      </c>
      <c r="B2" t="s">
        <v>22</v>
      </c>
      <c r="C2" t="s">
        <v>55</v>
      </c>
      <c r="D2" s="2" t="s">
        <v>48</v>
      </c>
      <c r="E2" s="1" t="s">
        <v>8</v>
      </c>
      <c r="F2" s="2" t="s">
        <v>43</v>
      </c>
      <c r="G2" s="2" t="s">
        <v>104</v>
      </c>
      <c r="H2" s="4">
        <v>0.25</v>
      </c>
      <c r="I2" t="s">
        <v>61</v>
      </c>
      <c r="J2" t="s">
        <v>66</v>
      </c>
      <c r="L2" t="s">
        <v>94</v>
      </c>
      <c r="N2" s="2" t="s">
        <v>138</v>
      </c>
    </row>
    <row r="3" spans="1:14" x14ac:dyDescent="0.35">
      <c r="A3" t="s">
        <v>52</v>
      </c>
      <c r="C3" t="s">
        <v>56</v>
      </c>
      <c r="D3" s="2" t="s">
        <v>49</v>
      </c>
      <c r="E3" s="1" t="s">
        <v>9</v>
      </c>
      <c r="F3" s="2" t="s">
        <v>44</v>
      </c>
      <c r="G3" s="2" t="s">
        <v>105</v>
      </c>
      <c r="H3" s="4">
        <v>0.55000000000000004</v>
      </c>
      <c r="I3" t="s">
        <v>62</v>
      </c>
      <c r="J3" t="s">
        <v>67</v>
      </c>
      <c r="N3" s="2" t="s">
        <v>43</v>
      </c>
    </row>
    <row r="4" spans="1:14" x14ac:dyDescent="0.35">
      <c r="A4" t="s">
        <v>53</v>
      </c>
      <c r="C4" t="s">
        <v>57</v>
      </c>
      <c r="E4" s="1" t="s">
        <v>10</v>
      </c>
      <c r="G4" s="2" t="s">
        <v>106</v>
      </c>
      <c r="H4" s="4">
        <v>0.15</v>
      </c>
      <c r="I4" t="s">
        <v>63</v>
      </c>
      <c r="J4" t="s">
        <v>68</v>
      </c>
      <c r="N4" s="2"/>
    </row>
    <row r="5" spans="1:14" x14ac:dyDescent="0.35">
      <c r="A5" t="s">
        <v>54</v>
      </c>
      <c r="E5" s="1" t="s">
        <v>6</v>
      </c>
      <c r="G5" s="2" t="s">
        <v>107</v>
      </c>
      <c r="H5" s="4">
        <v>0.7</v>
      </c>
      <c r="I5" t="s">
        <v>64</v>
      </c>
      <c r="J5" t="s">
        <v>69</v>
      </c>
      <c r="N5" s="2"/>
    </row>
    <row r="6" spans="1:14" x14ac:dyDescent="0.35">
      <c r="E6" s="1" t="s">
        <v>7</v>
      </c>
      <c r="G6" s="2" t="s">
        <v>108</v>
      </c>
      <c r="H6" s="4">
        <v>0.3</v>
      </c>
      <c r="J6" t="s">
        <v>70</v>
      </c>
      <c r="N6" s="2"/>
    </row>
    <row r="7" spans="1:14" x14ac:dyDescent="0.35">
      <c r="E7" s="1" t="s">
        <v>12</v>
      </c>
      <c r="G7" s="2" t="s">
        <v>43</v>
      </c>
      <c r="N7" s="2" t="s">
        <v>43</v>
      </c>
    </row>
    <row r="8" spans="1:14" x14ac:dyDescent="0.35">
      <c r="E8" s="1" t="s">
        <v>11</v>
      </c>
    </row>
  </sheetData>
  <pageMargins left="0.7" right="0.7" top="0.75" bottom="0.75" header="0.3" footer="0.3"/>
  <pageSetup orientation="portrait" r:id="rId1"/>
  <headerFooter>
    <oddHeader>&amp;C&amp;"Calibri"&amp;10&amp;K000000Internal&amp;1#</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GENERALES NOTA 322</vt:lpstr>
      <vt:lpstr>GENERALES NOTA 321</vt:lpstr>
      <vt:lpstr>GENERALES  NOTA 324 -478</vt:lpstr>
      <vt:lpstr>GENERALES NOTA 325</vt:lpstr>
      <vt:lpstr>CONCEPTO DE CONCILIACIÓN 330 </vt:lpstr>
      <vt:lpstr>CAMBIO DE CONTINGENCIA 423</vt:lpstr>
      <vt:lpstr>Hoja1</vt:lpstr>
      <vt:lpstr>Hoja2</vt:lpstr>
    </vt:vector>
  </TitlesOfParts>
  <Company>Allianz Technology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Gina Paola Garcia Quintero</dc:creator>
  <cp:lastModifiedBy>Laura Marcela Henao Jaimes</cp:lastModifiedBy>
  <dcterms:created xsi:type="dcterms:W3CDTF">2020-12-07T14:41:17Z</dcterms:created>
  <dcterms:modified xsi:type="dcterms:W3CDTF">2025-08-11T21:34:42Z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31517">
    <vt:lpwstr>02092021131517;ce01959;0</vt:lpwstr>
  </property>
  <property fmtid="{D5CDD505-2E9C-101B-9397-08002B2CF9AE}" pid="20" name="OfficeDocumentSecurity_02092021144329">
    <vt:lpwstr>02092021144329;CE02653;0</vt:lpwstr>
  </property>
  <property fmtid="{D5CDD505-2E9C-101B-9397-08002B2CF9AE}" pid="21" name="OfficeDocumentSecurity_02092021144426">
    <vt:lpwstr>02092021144426;CE02653;0</vt:lpwstr>
  </property>
  <property fmtid="{D5CDD505-2E9C-101B-9397-08002B2CF9AE}" pid="22" name="OfficeDocumentSecurity_02092021144436">
    <vt:lpwstr>02092021144436;CE02653;0</vt:lpwstr>
  </property>
  <property fmtid="{D5CDD505-2E9C-101B-9397-08002B2CF9AE}" pid="23" name="MSIP_Label_863bc15e-e7bf-41c1-bdb3-03882d8a2e2c_Enabled">
    <vt:lpwstr>true</vt:lpwstr>
  </property>
  <property fmtid="{D5CDD505-2E9C-101B-9397-08002B2CF9AE}" pid="24" name="MSIP_Label_863bc15e-e7bf-41c1-bdb3-03882d8a2e2c_SetDate">
    <vt:lpwstr>2023-02-24T21:58:43Z</vt:lpwstr>
  </property>
  <property fmtid="{D5CDD505-2E9C-101B-9397-08002B2CF9AE}" pid="25" name="MSIP_Label_863bc15e-e7bf-41c1-bdb3-03882d8a2e2c_Method">
    <vt:lpwstr>Privileged</vt:lpwstr>
  </property>
  <property fmtid="{D5CDD505-2E9C-101B-9397-08002B2CF9AE}" pid="26" name="MSIP_Label_863bc15e-e7bf-41c1-bdb3-03882d8a2e2c_Name">
    <vt:lpwstr>863bc15e-e7bf-41c1-bdb3-03882d8a2e2c</vt:lpwstr>
  </property>
  <property fmtid="{D5CDD505-2E9C-101B-9397-08002B2CF9AE}" pid="27" name="MSIP_Label_863bc15e-e7bf-41c1-bdb3-03882d8a2e2c_SiteId">
    <vt:lpwstr>6e06e42d-6925-47c6-b9e7-9581c7ca302a</vt:lpwstr>
  </property>
  <property fmtid="{D5CDD505-2E9C-101B-9397-08002B2CF9AE}" pid="28" name="MSIP_Label_863bc15e-e7bf-41c1-bdb3-03882d8a2e2c_ActionId">
    <vt:lpwstr>37cfa1a8-57ab-43c8-aad8-63f5b5811fb3</vt:lpwstr>
  </property>
  <property fmtid="{D5CDD505-2E9C-101B-9397-08002B2CF9AE}" pid="29" name="MSIP_Label_863bc15e-e7bf-41c1-bdb3-03882d8a2e2c_ContentBits">
    <vt:lpwstr>1</vt:lpwstr>
  </property>
</Properties>
</file>